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gale\AppData\Local\Box\Box Edit\Documents\AbNc+L35zU6J1hr0ywRxUQ==\"/>
    </mc:Choice>
  </mc:AlternateContent>
  <xr:revisionPtr revIDLastSave="0" documentId="11_45A88AEDA0C5BCB1AC2C7D8271277DB762A220D0" xr6:coauthVersionLast="34" xr6:coauthVersionMax="34" xr10:uidLastSave="{00000000-0000-0000-0000-000000000000}"/>
  <bookViews>
    <workbookView xWindow="-135" yWindow="-180" windowWidth="23250" windowHeight="12855" firstSheet="1" activeTab="1" xr2:uid="{00000000-000D-0000-FFFF-FFFF00000000}"/>
  </bookViews>
  <sheets>
    <sheet name="Summary Sheet" sheetId="2" r:id="rId1"/>
    <sheet name="Grant Inventory" sheetId="1" r:id="rId2"/>
    <sheet name="Sheet3" sheetId="3" r:id="rId3"/>
  </sheets>
  <calcPr calcId="179016"/>
</workbook>
</file>

<file path=xl/calcChain.xml><?xml version="1.0" encoding="utf-8"?>
<calcChain xmlns="http://schemas.openxmlformats.org/spreadsheetml/2006/main">
  <c r="J32" i="1" l="1"/>
  <c r="D32" i="2"/>
  <c r="J3" i="1"/>
  <c r="J4" i="1"/>
  <c r="J5" i="1"/>
  <c r="J6" i="1"/>
  <c r="D6" i="2"/>
  <c r="J7" i="1"/>
  <c r="J8" i="1"/>
  <c r="J9" i="1"/>
  <c r="D9" i="2"/>
  <c r="J10" i="1"/>
  <c r="D10" i="2"/>
  <c r="J11" i="1"/>
  <c r="D11" i="2"/>
  <c r="C3" i="2"/>
  <c r="D3" i="2"/>
  <c r="C4" i="2"/>
  <c r="D4" i="2"/>
  <c r="C5" i="2"/>
  <c r="D5" i="2"/>
  <c r="C6" i="2"/>
  <c r="C7" i="2"/>
  <c r="D7" i="2"/>
  <c r="C8" i="2"/>
  <c r="D8" i="2"/>
  <c r="C9" i="2"/>
  <c r="C10" i="2"/>
  <c r="C11" i="2"/>
  <c r="C12" i="2"/>
  <c r="J12" i="1"/>
  <c r="D12" i="2"/>
  <c r="C13" i="2"/>
  <c r="J13" i="1"/>
  <c r="D13" i="2"/>
  <c r="C14" i="2"/>
  <c r="J14" i="1"/>
  <c r="D14" i="2"/>
  <c r="C15" i="2"/>
  <c r="J15" i="1"/>
  <c r="D15" i="2"/>
  <c r="C16" i="2"/>
  <c r="J16" i="1"/>
  <c r="D16" i="2"/>
  <c r="C17" i="2"/>
  <c r="J17" i="1"/>
  <c r="D17" i="2"/>
  <c r="C18" i="2"/>
  <c r="J18" i="1"/>
  <c r="D18" i="2"/>
  <c r="C19" i="2"/>
  <c r="J19" i="1"/>
  <c r="D19" i="2"/>
  <c r="C20" i="2"/>
  <c r="J20" i="1"/>
  <c r="D20" i="2"/>
  <c r="C21" i="2"/>
  <c r="J21" i="1"/>
  <c r="D21" i="2"/>
  <c r="C22" i="2"/>
  <c r="J22" i="1"/>
  <c r="D22" i="2"/>
  <c r="C23" i="2"/>
  <c r="J23" i="1"/>
  <c r="D23" i="2"/>
  <c r="C24" i="2"/>
  <c r="J24" i="1"/>
  <c r="D24" i="2"/>
  <c r="C25" i="2"/>
  <c r="J25" i="1"/>
  <c r="D25" i="2"/>
  <c r="C26" i="2"/>
  <c r="J26" i="1"/>
  <c r="D26" i="2"/>
  <c r="C27" i="2"/>
  <c r="J27" i="1"/>
  <c r="D27" i="2"/>
  <c r="C28" i="2"/>
  <c r="J28" i="1"/>
  <c r="D28" i="2"/>
  <c r="C29" i="2"/>
  <c r="J29" i="1"/>
  <c r="D29" i="2"/>
  <c r="C30" i="2"/>
  <c r="J30" i="1"/>
  <c r="D30" i="2"/>
  <c r="C31" i="2"/>
  <c r="J31" i="1"/>
  <c r="D31" i="2"/>
  <c r="C32" i="2"/>
  <c r="C33" i="2"/>
  <c r="J33" i="1"/>
  <c r="D33" i="2"/>
  <c r="J2" i="1"/>
  <c r="D2" i="2"/>
  <c r="C2" i="2"/>
  <c r="D34" i="2"/>
</calcChain>
</file>

<file path=xl/sharedStrings.xml><?xml version="1.0" encoding="utf-8"?>
<sst xmlns="http://schemas.openxmlformats.org/spreadsheetml/2006/main" count="1011" uniqueCount="418">
  <si>
    <t>Grant Type</t>
  </si>
  <si>
    <t>Number</t>
  </si>
  <si>
    <t>TOTAL</t>
  </si>
  <si>
    <t>PI</t>
  </si>
  <si>
    <t>Department</t>
  </si>
  <si>
    <t>Title</t>
  </si>
  <si>
    <t>Funding Start Date</t>
  </si>
  <si>
    <t>Agency/Organization</t>
  </si>
  <si>
    <t>Admin contact</t>
  </si>
  <si>
    <t>Mechinism</t>
  </si>
  <si>
    <t>Count</t>
  </si>
  <si>
    <t>CIDR</t>
  </si>
  <si>
    <t>Bierut</t>
  </si>
  <si>
    <t>Psychiatry</t>
  </si>
  <si>
    <t>Sequencing and Analysis of Targeted Genetic Regions Associated with Smoking</t>
  </si>
  <si>
    <t>Betsy Abente</t>
  </si>
  <si>
    <t>F30</t>
  </si>
  <si>
    <t>Diversity Supplement</t>
  </si>
  <si>
    <t>Lenze</t>
  </si>
  <si>
    <t>K01</t>
  </si>
  <si>
    <t>Miner</t>
  </si>
  <si>
    <t>Internal Medicine</t>
  </si>
  <si>
    <t>K02</t>
  </si>
  <si>
    <t>Monk</t>
  </si>
  <si>
    <t>Developmental Biology</t>
  </si>
  <si>
    <t>K08</t>
  </si>
  <si>
    <t>DOD</t>
  </si>
  <si>
    <t>Brody</t>
  </si>
  <si>
    <t>Neurology</t>
  </si>
  <si>
    <t>Development of in  vivo Biomarkers for Progressive Tau Tpahology after Traumatic Brain Injury</t>
  </si>
  <si>
    <t>KL2</t>
  </si>
  <si>
    <t>Advanced MRI in Acute Military TBI</t>
  </si>
  <si>
    <t>K23</t>
  </si>
  <si>
    <t>Juba</t>
  </si>
  <si>
    <t>Engineering</t>
  </si>
  <si>
    <t xml:space="preserve">Algorithms for identifying and learning under conditional distributions
</t>
  </si>
  <si>
    <t>DOD-AFOSR YIP</t>
  </si>
  <si>
    <t>Natalie Goodwin-Frank</t>
  </si>
  <si>
    <t>K99</t>
  </si>
  <si>
    <t>Kim</t>
  </si>
  <si>
    <t>Noninvasive optical imaging of glomerulonephritis</t>
  </si>
  <si>
    <t>DOD-CAREER</t>
  </si>
  <si>
    <t>R01</t>
  </si>
  <si>
    <t>DP2</t>
  </si>
  <si>
    <t>Yoo</t>
  </si>
  <si>
    <t>MicroRNA and Neural Factor-Mediated Direct Reprogramming of Cell Fates</t>
  </si>
  <si>
    <t>NINDS</t>
  </si>
  <si>
    <t>R03</t>
  </si>
  <si>
    <t>Glasser</t>
  </si>
  <si>
    <t>Anatomy &amp; Neurobiology</t>
  </si>
  <si>
    <t>Non-invasive Multi-modal Parcellation of the Human Cerebral Cortex</t>
  </si>
  <si>
    <t>NIMH</t>
  </si>
  <si>
    <t>R21</t>
  </si>
  <si>
    <t>Linderman</t>
  </si>
  <si>
    <t>Orthopaedic Surgery</t>
  </si>
  <si>
    <t>Improve Orthopaeidc Repairs through Mechanically Optimized Adhesive Materials</t>
  </si>
  <si>
    <t>NIAMS</t>
  </si>
  <si>
    <t>R25</t>
  </si>
  <si>
    <t>Olfson</t>
  </si>
  <si>
    <t xml:space="preserve"> Genetic and Environmental Contributions to Drinking Milestones in Youth</t>
  </si>
  <si>
    <t>NIAA</t>
  </si>
  <si>
    <t>RF1</t>
  </si>
  <si>
    <t>Solomon</t>
  </si>
  <si>
    <t>Determining the Developmental Relationship Between Regulatory and Effector T Cell</t>
  </si>
  <si>
    <t>NIDDK</t>
  </si>
  <si>
    <t>T32</t>
  </si>
  <si>
    <t>F31</t>
  </si>
  <si>
    <t>Krysiak</t>
  </si>
  <si>
    <t>The Genome Institute</t>
  </si>
  <si>
    <t>The Impact of Hspa9 Haploinsufficiency on Murine Hematopoiesis and Leukemogenesis</t>
  </si>
  <si>
    <t>NCI</t>
  </si>
  <si>
    <t>T35</t>
  </si>
  <si>
    <t>Levinson</t>
  </si>
  <si>
    <t>Shared Vulnerablilities of Social Anxiety and Eating Disorders</t>
  </si>
  <si>
    <t>Private</t>
  </si>
  <si>
    <t>Sheffield</t>
  </si>
  <si>
    <t>Psychology</t>
  </si>
  <si>
    <t>Trans-Diagnostic Relations Between Functional Brain Network Integreity and Cognition</t>
  </si>
  <si>
    <t>Institutional</t>
  </si>
  <si>
    <t>F32</t>
  </si>
  <si>
    <t>Holth</t>
  </si>
  <si>
    <t>The Relationship Between Tau Pathology and Sleep in Tauopathies</t>
  </si>
  <si>
    <t>LRP</t>
  </si>
  <si>
    <t>Richmond</t>
  </si>
  <si>
    <t>Training Long term Memory for Events</t>
  </si>
  <si>
    <t>NIA</t>
  </si>
  <si>
    <t>P30</t>
  </si>
  <si>
    <t>Schoch</t>
  </si>
  <si>
    <t>Alteration of tau splicing to identify and treat tauopathies</t>
  </si>
  <si>
    <t>R18</t>
  </si>
  <si>
    <t>Arbaelez</t>
  </si>
  <si>
    <t>Effects of Hypoglycemia in Cardiac Function and electophysiology in patients with T1DM</t>
  </si>
  <si>
    <t>JIT</t>
  </si>
  <si>
    <t>R42</t>
  </si>
  <si>
    <t>Dharnidharka</t>
  </si>
  <si>
    <t>Pediatrics</t>
  </si>
  <si>
    <t>Immune monitoring to optimize Superior Allograft Outcomes in Transplantion</t>
  </si>
  <si>
    <t>ICTS</t>
  </si>
  <si>
    <t>U10</t>
  </si>
  <si>
    <t>DiPersio</t>
  </si>
  <si>
    <t>Immune-Based Therapies for AML</t>
  </si>
  <si>
    <t>SCC</t>
  </si>
  <si>
    <t>K22</t>
  </si>
  <si>
    <t>Hruz</t>
  </si>
  <si>
    <t>Targeting Malarial and Human Glucose Transport with Small Molecule Inhibitors</t>
  </si>
  <si>
    <t>Diversity</t>
  </si>
  <si>
    <t>Role of Oscar in Leukocyte Secretion of TNF-α In Patients with Rheumatoid
Arthritis</t>
  </si>
  <si>
    <t>SPARC</t>
  </si>
  <si>
    <t>Silva</t>
  </si>
  <si>
    <t>Biomedical Engineering</t>
  </si>
  <si>
    <t>The Nav Channel Beta Subunit Role in Chamber-Specific Heart Pharmacology</t>
  </si>
  <si>
    <t>ICTS-JIT</t>
  </si>
  <si>
    <t>U01</t>
  </si>
  <si>
    <t>Urano</t>
  </si>
  <si>
    <t>Phase 1b Clinical Trial for Dantrolene in Patients with Wolfram Syndrome</t>
  </si>
  <si>
    <t>T34</t>
  </si>
  <si>
    <t>Warner</t>
  </si>
  <si>
    <t>Surgery</t>
  </si>
  <si>
    <t>Cavazos-Rehg</t>
  </si>
  <si>
    <t>Substance use Histories and Risky Sexual Behaviors Among Young Persons</t>
  </si>
  <si>
    <t>NIDA</t>
  </si>
  <si>
    <t>Eggebrecht</t>
  </si>
  <si>
    <t>Radiology</t>
  </si>
  <si>
    <t xml:space="preserve">  IMAGING BRAIN FUNCTION IN CHILDREN WITH AUTISM SPECTRUM DISORDERS WITH DIFFUSE OPTICAL TOMOGRAPHY </t>
  </si>
  <si>
    <t>NSF</t>
  </si>
  <si>
    <t>Karch</t>
  </si>
  <si>
    <t>Genetic Distruption of Tau Metabolism in Tauopathies</t>
  </si>
  <si>
    <t>U54</t>
  </si>
  <si>
    <t>Sanfilippo</t>
  </si>
  <si>
    <t>Medicine</t>
  </si>
  <si>
    <t>Prediction and Prevention of Venous Thromboembolism in Multiple Myeloma</t>
  </si>
  <si>
    <t>NHLBI</t>
  </si>
  <si>
    <t>Smyser</t>
  </si>
  <si>
    <t>PREDICTING CHILDHOOD OUTCOMES IN PRETERM INFANTS USING CEREBRAL CONNECTIVITY</t>
  </si>
  <si>
    <t>Budge</t>
  </si>
  <si>
    <t>Improved Antigen Detection Tests for Filarial Infections</t>
  </si>
  <si>
    <t>NIAID</t>
  </si>
  <si>
    <t>Druley</t>
  </si>
  <si>
    <t xml:space="preserve">A Novel Sequencing-based Approach to Discovering Rare Genetic Factors for ALL </t>
  </si>
  <si>
    <t>Galindo</t>
  </si>
  <si>
    <t xml:space="preserve">  NICOTINAMIDE MONONUCLEOTIDE ADENYLYLTRANSFERASES IN NEONATAL HYPOXIA-ISCHEMIA </t>
  </si>
  <si>
    <t>Hartz</t>
  </si>
  <si>
    <t>Novel Use of Gwas for Improved Understanding of Nicotine Dependence</t>
  </si>
  <si>
    <t>Kau</t>
  </si>
  <si>
    <t>The Microbiota and Mucosal Immune Responses in the Development of Asthma</t>
  </si>
  <si>
    <t>Lai</t>
  </si>
  <si>
    <t>The Role of Metabotropic Glutamate Receptor 5 in Bladder Pain</t>
  </si>
  <si>
    <t>Lavine</t>
  </si>
  <si>
    <t>Medicine - Cardiology</t>
  </si>
  <si>
    <t>Embryonic-derived macrophages in coronary development and adult coronary growth</t>
  </si>
  <si>
    <t>Oh</t>
  </si>
  <si>
    <t>Aberrant JAK-STAT Signaling Due to Link Mutations in Myeloproliferative Neoplasms</t>
  </si>
  <si>
    <t>Rajagopal</t>
  </si>
  <si>
    <t>Early Detection of Diabetic Retinopathy by Peripheral Blood Lipid</t>
  </si>
  <si>
    <t>NEI</t>
  </si>
  <si>
    <t>Rentschler</t>
  </si>
  <si>
    <t>The Role of Notch Signaling in Arrhythmogenisi</t>
  </si>
  <si>
    <t>Schuettpelz</t>
  </si>
  <si>
    <t>Elucidating the role of enhanced toll like receptor signaling in myelodysplastic syndrome</t>
  </si>
  <si>
    <t>Stitziel</t>
  </si>
  <si>
    <t>Rare Coding Variation and Risk for Myocardial Infarction</t>
  </si>
  <si>
    <t>Strope</t>
  </si>
  <si>
    <t>Primary-Care Versus Urologist Management of Benign Prostatic Hyperplasia</t>
  </si>
  <si>
    <t>Theodoro</t>
  </si>
  <si>
    <t>Emergency Medicine</t>
  </si>
  <si>
    <t>Improving and Assessing Outcomes of Central Lines in the Emergency Department</t>
  </si>
  <si>
    <t>AHRQ</t>
  </si>
  <si>
    <t>Wong</t>
  </si>
  <si>
    <t>Clonal Evolution of Hematopoietic Stem Cells During Chemotherapy</t>
  </si>
  <si>
    <t>K12</t>
  </si>
  <si>
    <t>NIDA MENTORED CLINICAL SCIENTISTS DEVELOPMENT
PROGRAM AWARD IN DRUG ABUSE AND ADDICTION (K12)</t>
  </si>
  <si>
    <t>Cole</t>
  </si>
  <si>
    <t>Omnics of Inflammatory Airway Diseases</t>
  </si>
  <si>
    <t>Ford</t>
  </si>
  <si>
    <t>MR-OMI Thresholds of Injury (KL2)</t>
  </si>
  <si>
    <t>Fuller</t>
  </si>
  <si>
    <t>Randomized Trial of Low Tidal Volume Ventilation in the Emergency Department (KL2)</t>
  </si>
  <si>
    <t>Govindan</t>
  </si>
  <si>
    <t>Washington University Paul Calabresi Career Development Award for Clinical Oncology</t>
  </si>
  <si>
    <t>Mueller</t>
  </si>
  <si>
    <t>Physical Therapy</t>
  </si>
  <si>
    <t>Multicenter Career Development Program for Physical and Occupational Therapists</t>
  </si>
  <si>
    <t>NICHD</t>
  </si>
  <si>
    <t>Baldridge</t>
  </si>
  <si>
    <t>Pathology and Immunology</t>
  </si>
  <si>
    <t>Regulation of Interferon-Lambda Signaling by Commensal Bacteria and Norovirus</t>
  </si>
  <si>
    <t>Griffith</t>
  </si>
  <si>
    <t>Genetics</t>
  </si>
  <si>
    <t>Defining the Regulatory, Non-Coding, Mutational Landscape of Breast Cancer</t>
  </si>
  <si>
    <t>Williams</t>
  </si>
  <si>
    <t>Cytokines Shape Glial Biology During Repair of the Adult CNS</t>
  </si>
  <si>
    <t>Defining the Ischemic Penumbra with Magnetic Resonance Oxygen Metabolism</t>
  </si>
  <si>
    <t>Foster</t>
  </si>
  <si>
    <t>Occupational Therapy</t>
  </si>
  <si>
    <t>Congnitive Rehabilitation for Everday Executive Dysfunction in Parkinson Disease</t>
  </si>
  <si>
    <t>Fritz</t>
  </si>
  <si>
    <t>Transmission Dynamics of CA-MRSA Among Household Members and the Home Environment</t>
  </si>
  <si>
    <t>Guilliams</t>
  </si>
  <si>
    <t xml:space="preserve">AGE-DEPENDENCE OF CEREBRAL OXYGEN METABOLISM AND STROKE RISK IN PEDIATRIC SICKLE CELL DISEASE </t>
  </si>
  <si>
    <t>Hayes</t>
  </si>
  <si>
    <t>Rehabilitation Factors in Pre-Arthritic Hip Disease</t>
  </si>
  <si>
    <t>Joynt-Maddox</t>
  </si>
  <si>
    <t>Brown School</t>
  </si>
  <si>
    <t>The Impact of Public Reporting on Outcomes and Case Selection for PCI</t>
  </si>
  <si>
    <t>Ju</t>
  </si>
  <si>
    <t>Targeting Slow Wave Sleep to Control Neruonal Activity and Amyloid-Beta Dynamics</t>
  </si>
  <si>
    <t>Kuhlmann</t>
  </si>
  <si>
    <t>Medicine - Infectious Disease</t>
  </si>
  <si>
    <t>Accelerating Translational Development of Novel Antigens for an Enterotoxigenic E. coli Vaccine</t>
  </si>
  <si>
    <t>Fredrick Kuhlmann</t>
  </si>
  <si>
    <t>Maccotta</t>
  </si>
  <si>
    <t>Predicting Seizure Recurrence using Baseline Functional Network Changes in Early</t>
  </si>
  <si>
    <t>Rogers</t>
  </si>
  <si>
    <t>PREDICTING PRESCHOOL PSYCHOPATHOLOGY WITH BRAIN CONNECTIVITY IN PRETERM NEONATES</t>
  </si>
  <si>
    <t>Schindler</t>
  </si>
  <si>
    <t>Staging preclinical Alzheimer disease with CSF biomarkers</t>
  </si>
  <si>
    <t>Uy</t>
  </si>
  <si>
    <t>Targeting Leukemia Stromal Interactions in AML</t>
  </si>
  <si>
    <t>Bagnall</t>
  </si>
  <si>
    <t>Neurobiology</t>
  </si>
  <si>
    <t>Vestibular Control of Axial Motor Circuitry</t>
  </si>
  <si>
    <t>NIDCD</t>
  </si>
  <si>
    <t>Challen</t>
  </si>
  <si>
    <t>DNA Methylation Control Hematopoietic Stem Cell Lineage Differentation</t>
  </si>
  <si>
    <t>Dougherty</t>
  </si>
  <si>
    <t>Serotonin, Autism and Investigating Cell Types for CNS Disorders</t>
  </si>
  <si>
    <t>Greenberg</t>
  </si>
  <si>
    <t>Regulation of Cardiac Power Output in Health and Disease</t>
  </si>
  <si>
    <t>Genome Institute</t>
  </si>
  <si>
    <t>Integrated Analysis and Interpretation of Whole Genome, Exome and Transcriptome Sequence Data in Cancer</t>
  </si>
  <si>
    <t>NHGRI</t>
  </si>
  <si>
    <t>Lodhi</t>
  </si>
  <si>
    <t>Lipogenic Pathways in Adipose Tissue Development and Metabolism</t>
  </si>
  <si>
    <t>McCommis</t>
  </si>
  <si>
    <t>Medicine - Nutritional Sciences</t>
  </si>
  <si>
    <t>Importance and Regulation of Cardiac Mitochondrial Pyruvate Transport</t>
  </si>
  <si>
    <t>Pincus</t>
  </si>
  <si>
    <t>Discover determinants of individual longevity and health in C. elegans</t>
  </si>
  <si>
    <t>Exploration of Community-Acquired Methicillin-Resistant
Staphylococcus aureus Transmission, Eradication, and Host-Pathogen Interaction</t>
  </si>
  <si>
    <t>Randomized trial of low tidal volume ventilation initiated in the emergency department to prevent acute respiratory distress syndrome</t>
  </si>
  <si>
    <t>NIH</t>
  </si>
  <si>
    <t>Goetzinger</t>
  </si>
  <si>
    <t>OB/GYN</t>
  </si>
  <si>
    <t>First‐trimester markers of placental dysfunction in the prediction of adverse pregnancy outcome</t>
  </si>
  <si>
    <t>Jungheim</t>
  </si>
  <si>
    <t>Fatty acid metabolism and reproductive outcomes</t>
  </si>
  <si>
    <t>Bayly</t>
  </si>
  <si>
    <t>Probing the mechanics of the axoneme in genetically-modified flagella</t>
  </si>
  <si>
    <t>CMMI</t>
  </si>
  <si>
    <t>Measuring anisotropy in fibrous soft materials by MR imaging of slow
and fast shear waves</t>
  </si>
  <si>
    <t>Giammar</t>
  </si>
  <si>
    <t>CAREER: Interfacial Reactions Affecting Heavy Metal Fate and
Transport: An Integrated Research and Education Plan</t>
  </si>
  <si>
    <t>BES</t>
  </si>
  <si>
    <t>Marcus</t>
  </si>
  <si>
    <t>NINDS Center Core for Brian Imaging</t>
  </si>
  <si>
    <t>The Root of Alzheimer's Disease: Purifcation and Characterization of Amyloid-beta Oligomers from the Human Brian</t>
  </si>
  <si>
    <t>Cure Alzheimers Fund</t>
  </si>
  <si>
    <t>Castro</t>
  </si>
  <si>
    <t>Preference and effectiveness of symptom based adjustment of inhaled corticosteroid therapy in African American Children</t>
  </si>
  <si>
    <t>PCORI</t>
  </si>
  <si>
    <t>Doris Duke Clinical Scientist Development Award</t>
  </si>
  <si>
    <t>Doris Duke</t>
  </si>
  <si>
    <t>Stallings</t>
  </si>
  <si>
    <t>Medicine - ID</t>
  </si>
  <si>
    <t>Developing Chemical Scalpels for Dissecting Bacterial Persistence</t>
  </si>
  <si>
    <t>Beckman Foundation</t>
  </si>
  <si>
    <t>Consequences of neutrophil-mycobacteria interactio</t>
  </si>
  <si>
    <t>Bourroughs Wellcome</t>
  </si>
  <si>
    <t>Aft</t>
  </si>
  <si>
    <t>Analysis and Therapeutic Targeting of Breast Cancer Disseminated Tumor Cells</t>
  </si>
  <si>
    <t>Cade</t>
  </si>
  <si>
    <t>Heart and Skeletal Muscle Metabolism, Energetics and Function in Barth Syndrome</t>
  </si>
  <si>
    <t xml:space="preserve">Severe Asthma Research Program (SARPII) Imaging Core </t>
  </si>
  <si>
    <t>Ciorba</t>
  </si>
  <si>
    <t>Targeting Tryptophan Metabolism in Colitis Associated Cancer</t>
  </si>
  <si>
    <t>Constantino</t>
  </si>
  <si>
    <t xml:space="preserve"> Early Quantitative Characterization of Reciprocal Social Behavior</t>
  </si>
  <si>
    <t>Applying Error-Corrected Sequencing to Detect Miminal Residual in the AAML 1031 Study</t>
  </si>
  <si>
    <t>Freedland</t>
  </si>
  <si>
    <t>Treatment of Functional Impariment in Heart Failure Patient with Depression</t>
  </si>
  <si>
    <t>Gage</t>
  </si>
  <si>
    <t>Genetics-Informatics Trial (GIFT) of Warfarin to Prevent DVT</t>
  </si>
  <si>
    <t>Grigsby</t>
  </si>
  <si>
    <t>Radiation Oncology</t>
  </si>
  <si>
    <t>Intra-Tumoral Metabolic Heterogeneity of Cervical Cancer</t>
  </si>
  <si>
    <t>Hawkins</t>
  </si>
  <si>
    <t>SIGMA-2/Peptidomimetic Conjugates Target Apoptosis in Pancreatic Cancer</t>
  </si>
  <si>
    <t>Hu</t>
  </si>
  <si>
    <t>Anesthesiology</t>
  </si>
  <si>
    <t>Mechanisms of Zinc Regulation of Pain-Initiating TRP Channels</t>
  </si>
  <si>
    <t>NIGMS</t>
  </si>
  <si>
    <t>Kerschensteiner</t>
  </si>
  <si>
    <t>Ophthalmology and Visual Sciences</t>
  </si>
  <si>
    <t xml:space="preserve">  SYNAPTIC ORGANIZATION AND VISUAL PROCESSING IN INTERNEURON CIRCUITS OF THE RETINA</t>
  </si>
  <si>
    <t>Klein</t>
  </si>
  <si>
    <t>Weight loss-independent metabolic effects of RYGB in Diabetes</t>
  </si>
  <si>
    <t>Lang</t>
  </si>
  <si>
    <t xml:space="preserve"> Ischemic Conditioning as a Neurorecovery Agent for Stroke</t>
  </si>
  <si>
    <t>Lanza</t>
  </si>
  <si>
    <t>Next Generation Approaches to Breast Cancer Using Image Guided Drug Delivery</t>
  </si>
  <si>
    <t>Lodge</t>
  </si>
  <si>
    <t>Microbiology/Immunology/Virology</t>
  </si>
  <si>
    <t>Preclinical studies of a Cryptococcus vaccine for AIDS patients</t>
  </si>
  <si>
    <t>Jennifer Lodge</t>
  </si>
  <si>
    <t>Role of Cell Wall Integrity in Echinocandin Resistance in C. Neoformans</t>
  </si>
  <si>
    <t>Margolis</t>
  </si>
  <si>
    <t>Regulation of Herpes Simplex Type 1 Infection in Corneal Neurons</t>
  </si>
  <si>
    <t>Mittendorfer/Klein</t>
  </si>
  <si>
    <t>Calorie Restriction and Metabolic Health</t>
  </si>
  <si>
    <t>Morley</t>
  </si>
  <si>
    <t>Control of Adaptive Immunity by Actin-Regulatory Proteins</t>
  </si>
  <si>
    <t>Politi</t>
  </si>
  <si>
    <t>Supporting Decision about Health Insurance to Improve Care for the Uninsured</t>
  </si>
  <si>
    <t>NIMHD</t>
  </si>
  <si>
    <t>Rao</t>
  </si>
  <si>
    <t>Biostatistics</t>
  </si>
  <si>
    <t>Gene-Environment Interactions in the Longitudinal Framingham Heart Study</t>
  </si>
  <si>
    <t>Rare Variants for Hypertension in Taiwan Chinese</t>
  </si>
  <si>
    <t>Razani</t>
  </si>
  <si>
    <t>The Role of Macrophage Lysosomal Biogenesis in Atherosclerosis</t>
  </si>
  <si>
    <t>Sandell</t>
  </si>
  <si>
    <t>Genetics and Cartilage Regeneration and Osteoarthritis</t>
  </si>
  <si>
    <t>Function and Regulation of CD-RAP</t>
  </si>
  <si>
    <t>Skeath</t>
  </si>
  <si>
    <t>General Mechanims that Control Nervous System Grown and Development</t>
  </si>
  <si>
    <t>The Role of AdamTS-A in Regulating CNS Structure and Restricting</t>
  </si>
  <si>
    <t>Taber</t>
  </si>
  <si>
    <t>Mechanics of Early Brain and Eye Development</t>
  </si>
  <si>
    <t>White</t>
  </si>
  <si>
    <t>Discovery of DNA Determinants of Transcription Factor Binding and Function in PHO</t>
  </si>
  <si>
    <t>Michael White</t>
  </si>
  <si>
    <t>MicroRNA Targeting in Heart Failure</t>
  </si>
  <si>
    <t>G-Protein Dependent and Independent Kinase Signaling in Cardiac Hypertrophy</t>
  </si>
  <si>
    <t>Mitochondrial Fusion Factors and Cardiomyopathy</t>
  </si>
  <si>
    <t>Role of TLR2 in Regulating Normal and Premalignant Hematopoietic Stem Cells (Schuettpelz)</t>
  </si>
  <si>
    <t>Laura Schuettpelz</t>
  </si>
  <si>
    <t>Good</t>
  </si>
  <si>
    <t>Aryl hydrocarbon receptor signaling in the pathogenesis of necrotizing enterocolitis</t>
  </si>
  <si>
    <t>Stark</t>
  </si>
  <si>
    <t>Feasibility of a Novel Intervention to Improve Participation After Stroke</t>
  </si>
  <si>
    <t>Wildes</t>
  </si>
  <si>
    <t>Pilot Study of Geriatric Assessments in Senior Adults wiht Multiple Myeloma</t>
  </si>
  <si>
    <t>Griffey</t>
  </si>
  <si>
    <t>Demonstration Project to Refine, Automate and Test a Novel Emergency Department Trigger Tool</t>
  </si>
  <si>
    <t>Murray</t>
  </si>
  <si>
    <t>Critical Care Skills: Simulation to Assess Decision-Making Skills</t>
  </si>
  <si>
    <t>Ben-Shahar</t>
  </si>
  <si>
    <t>A Role for the Endogenous Sirna Pathway in Regulating Neuronal Excitability</t>
  </si>
  <si>
    <t>Lipidomic Screening for Functional Surfactant Gene Mutations</t>
  </si>
  <si>
    <t>Evanoff</t>
  </si>
  <si>
    <t>General Science</t>
  </si>
  <si>
    <t>Testing the Effectiveness of Targeted Smoking Cessation Messages in Construction</t>
  </si>
  <si>
    <t xml:space="preserve">MOVEMENT PATTERN TRAINING IN PEOPLE WITH INTRA-ARTICULAR, PREARTHRITIC HIP DISORDERS </t>
  </si>
  <si>
    <t>Hipp</t>
  </si>
  <si>
    <t>Public Health</t>
  </si>
  <si>
    <t>Emerging Technologies: Assessing Physical Activity with Webcams and Crowdsourcing</t>
  </si>
  <si>
    <t>CASTLE study: Complement Activation Signatures in Systemic Lupus
Erythematosus</t>
  </si>
  <si>
    <t>Diabetic Upper Extremity Pathophysiology, Limited Joint Mobility and Disability</t>
  </si>
  <si>
    <t>Wei</t>
  </si>
  <si>
    <t>Medicine - Metabolism</t>
  </si>
  <si>
    <t>Palmitoylation Dynamics, Diabetes and Vascular Integrity</t>
  </si>
  <si>
    <t>Xiaochao Wei</t>
  </si>
  <si>
    <t>Yadama</t>
  </si>
  <si>
    <t>Social Work</t>
  </si>
  <si>
    <t xml:space="preserve">Exploring Respitory Health Outcomes from Sustained use of Efficient Cookstoves </t>
  </si>
  <si>
    <t>NIEHS</t>
  </si>
  <si>
    <t>Zacks</t>
  </si>
  <si>
    <t>Everyday Memory in Aging and Early Alzheimer's Diseases</t>
  </si>
  <si>
    <t>Zipfel</t>
  </si>
  <si>
    <t>Neurosurgery</t>
  </si>
  <si>
    <t>The Effect of Minocy c-line on M-9 levels and Vasospasm after SAH</t>
  </si>
  <si>
    <t>Mitochondiral Manipulation and Analysis in Drosophila Hearts</t>
  </si>
  <si>
    <t>Brownson</t>
  </si>
  <si>
    <t>Mentored Training for Dissemination and Implementation Research in Cancer</t>
  </si>
  <si>
    <t>Garbutt</t>
  </si>
  <si>
    <t>Medicine - GMS</t>
  </si>
  <si>
    <t>Educational Program to Improve Innovation and Entrepreneurial Thinking in Biomedical Researchers</t>
  </si>
  <si>
    <t>Cancer Education Grants Program</t>
  </si>
  <si>
    <t>Madden</t>
  </si>
  <si>
    <t>Research Education Program on Computational and Statistical Tool Development for Addiction Genetics</t>
  </si>
  <si>
    <t>PRIDE Summer Institute in Cardiovascular Genetic Epidemiology</t>
  </si>
  <si>
    <t>Washington University Neurosurgery Resident Research Education Program</t>
  </si>
  <si>
    <t>Targeted Nanparticles of Bismuth Organo Complexes for Spectral CT Imaging of Cor</t>
  </si>
  <si>
    <t>Frieden</t>
  </si>
  <si>
    <t>Biochemistry and Molecular Biophysics</t>
  </si>
  <si>
    <t>Alzheimer's Disease: Defining the Apoe-Amyloid-Beta Interaction</t>
  </si>
  <si>
    <t>Brent</t>
  </si>
  <si>
    <t>Computer Science and Genetics</t>
  </si>
  <si>
    <t>Institutional Training in Genomic Science</t>
  </si>
  <si>
    <t>Cicero</t>
  </si>
  <si>
    <t>Biomedical Research Training in Drug Abuse</t>
  </si>
  <si>
    <t>Civitelli</t>
  </si>
  <si>
    <t>Skeletal Disorders Training Program</t>
  </si>
  <si>
    <t>Goldberg</t>
  </si>
  <si>
    <t>Training Program in Infectious Diseases_Basic Microbial Pathogenesis</t>
  </si>
  <si>
    <t>Mann</t>
  </si>
  <si>
    <t>Principles in Cardiovascular Research Training Program</t>
  </si>
  <si>
    <t>Nichols</t>
  </si>
  <si>
    <t>Anatomy &amp; Cell Biology</t>
  </si>
  <si>
    <t>IMAGING, MODELING AND ENGINEERING OF DIABETIC TISSUES</t>
  </si>
  <si>
    <t>Post-Doctoral Research Training in Genetic Epidemiology</t>
  </si>
  <si>
    <t>Ratner</t>
  </si>
  <si>
    <t>MOLECULAR ONCOLOGY TRAINING GRANT</t>
  </si>
  <si>
    <t>Sadler</t>
  </si>
  <si>
    <t>Pre and Postdoc Training program in Hematology</t>
  </si>
  <si>
    <t>Schreiber</t>
  </si>
  <si>
    <t>Training Program in Cancer Research</t>
  </si>
  <si>
    <t>Training Program in Cellular and Molecular Biology</t>
  </si>
  <si>
    <t>Yokoyama</t>
  </si>
  <si>
    <t>Rigor and Reproducibility Administrative Supplement</t>
  </si>
  <si>
    <t>MARC USTAR Program at Washington University</t>
  </si>
  <si>
    <t>Chung</t>
  </si>
  <si>
    <t>Short-term Training in Health Professional Schools</t>
  </si>
  <si>
    <t>Schechtman</t>
  </si>
  <si>
    <t>The Effectiveness of Family-Based Weight Loss Treatment Implemented in Primary Care</t>
  </si>
  <si>
    <t>Severe Asthma Research Program (SARP)</t>
  </si>
  <si>
    <t>Washington University Institute of Clinical and Translational Sciences</t>
  </si>
  <si>
    <t>NCATS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</si>
</sst>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1F497D"/>
      <name val="Calibri"/>
      <family val="2"/>
    </font>
    <font>
      <sz val="11"/>
      <color theme="1"/>
      <name val="Arial Narrow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wrapText="1"/>
    </xf>
    <xf numFmtId="0" fontId="1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2" fillId="2" borderId="1" xfId="0" applyFont="1" applyFill="1" applyBorder="1"/>
    <xf numFmtId="0" fontId="2" fillId="3" borderId="0" xfId="0" applyFont="1" applyFill="1"/>
    <xf numFmtId="0" fontId="0" fillId="0" borderId="0" xfId="0" applyBorder="1"/>
    <xf numFmtId="16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/>
    <xf numFmtId="0" fontId="0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17" fontId="4" fillId="0" borderId="0" xfId="0" applyNumberFormat="1" applyFont="1"/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Grants</a:t>
            </a:r>
            <a:r>
              <a:rPr lang="en-US" baseline="0"/>
              <a:t> Library Inventory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Sheet'!$D$1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'Summary Sheet'!$C$2:$C$33</c:f>
              <c:strCache>
                <c:ptCount val="31"/>
                <c:pt idx="0">
                  <c:v>F30</c:v>
                </c:pt>
                <c:pt idx="1">
                  <c:v>K01</c:v>
                </c:pt>
                <c:pt idx="2">
                  <c:v>K02</c:v>
                </c:pt>
                <c:pt idx="3">
                  <c:v>K08</c:v>
                </c:pt>
                <c:pt idx="4">
                  <c:v>KL2</c:v>
                </c:pt>
                <c:pt idx="5">
                  <c:v>K23</c:v>
                </c:pt>
                <c:pt idx="6">
                  <c:v>K99</c:v>
                </c:pt>
                <c:pt idx="7">
                  <c:v>R01</c:v>
                </c:pt>
                <c:pt idx="8">
                  <c:v>R03</c:v>
                </c:pt>
                <c:pt idx="9">
                  <c:v>R21</c:v>
                </c:pt>
                <c:pt idx="10">
                  <c:v>R25</c:v>
                </c:pt>
                <c:pt idx="11">
                  <c:v>RF1</c:v>
                </c:pt>
                <c:pt idx="12">
                  <c:v>T32</c:v>
                </c:pt>
                <c:pt idx="13">
                  <c:v>T35</c:v>
                </c:pt>
                <c:pt idx="14">
                  <c:v>Private</c:v>
                </c:pt>
                <c:pt idx="15">
                  <c:v>Institutional</c:v>
                </c:pt>
                <c:pt idx="16">
                  <c:v>LRP</c:v>
                </c:pt>
                <c:pt idx="17">
                  <c:v>P30</c:v>
                </c:pt>
                <c:pt idx="18">
                  <c:v>R18</c:v>
                </c:pt>
                <c:pt idx="19">
                  <c:v>R42</c:v>
                </c:pt>
                <c:pt idx="20">
                  <c:v>U10</c:v>
                </c:pt>
                <c:pt idx="21">
                  <c:v>K22</c:v>
                </c:pt>
                <c:pt idx="22">
                  <c:v>Diversity</c:v>
                </c:pt>
                <c:pt idx="23">
                  <c:v>F31</c:v>
                </c:pt>
                <c:pt idx="24">
                  <c:v>U01</c:v>
                </c:pt>
                <c:pt idx="25">
                  <c:v>T34</c:v>
                </c:pt>
                <c:pt idx="26">
                  <c:v>DOD</c:v>
                </c:pt>
                <c:pt idx="27">
                  <c:v>NSF</c:v>
                </c:pt>
                <c:pt idx="28">
                  <c:v>U54</c:v>
                </c:pt>
                <c:pt idx="29">
                  <c:v>CIDR</c:v>
                </c:pt>
                <c:pt idx="30">
                  <c:v>DP2</c:v>
                </c:pt>
              </c:strCache>
            </c:strRef>
          </c:cat>
          <c:val>
            <c:numRef>
              <c:f>'Summary Sheet'!$D$2:$D$33</c:f>
              <c:numCache>
                <c:formatCode>General</c:formatCode>
                <c:ptCount val="31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15</c:v>
                </c:pt>
                <c:pt idx="4">
                  <c:v>6</c:v>
                </c:pt>
                <c:pt idx="5">
                  <c:v>12</c:v>
                </c:pt>
                <c:pt idx="6">
                  <c:v>8</c:v>
                </c:pt>
                <c:pt idx="7">
                  <c:v>38</c:v>
                </c:pt>
                <c:pt idx="8">
                  <c:v>3</c:v>
                </c:pt>
                <c:pt idx="9">
                  <c:v>12</c:v>
                </c:pt>
                <c:pt idx="10">
                  <c:v>6</c:v>
                </c:pt>
                <c:pt idx="11">
                  <c:v>1</c:v>
                </c:pt>
                <c:pt idx="12">
                  <c:v>12</c:v>
                </c:pt>
                <c:pt idx="13">
                  <c:v>1</c:v>
                </c:pt>
                <c:pt idx="14">
                  <c:v>5</c:v>
                </c:pt>
                <c:pt idx="15">
                  <c:v>8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E-4552-9AA1-FAC9E771B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00640"/>
        <c:axId val="72041600"/>
      </c:barChart>
      <c:catAx>
        <c:axId val="97200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2041600"/>
        <c:crosses val="autoZero"/>
        <c:auto val="1"/>
        <c:lblAlgn val="ctr"/>
        <c:lblOffset val="100"/>
        <c:noMultiLvlLbl val="0"/>
      </c:catAx>
      <c:valAx>
        <c:axId val="72041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97200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345440</xdr:colOff>
      <xdr:row>9</xdr:row>
      <xdr:rowOff>10160</xdr:rowOff>
    </xdr:from>
    <xdr:to>
      <xdr:col>26</xdr:col>
      <xdr:colOff>241300</xdr:colOff>
      <xdr:row>30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181" totalsRowShown="0" dataDxfId="7">
  <autoFilter ref="A1:G181" xr:uid="{00000000-0009-0000-0100-000001000000}"/>
  <sortState ref="A2:G181">
    <sortCondition ref="A1:A181"/>
  </sortState>
  <tableColumns count="7">
    <tableColumn id="1" xr3:uid="{00000000-0010-0000-0000-000001000000}" name="Grant Type" dataDxfId="6"/>
    <tableColumn id="2" xr3:uid="{00000000-0010-0000-0000-000002000000}" name="PI" dataDxfId="5"/>
    <tableColumn id="3" xr3:uid="{00000000-0010-0000-0000-000003000000}" name="Department" dataDxfId="4"/>
    <tableColumn id="4" xr3:uid="{00000000-0010-0000-0000-000004000000}" name="Title" dataDxfId="3"/>
    <tableColumn id="5" xr3:uid="{00000000-0010-0000-0000-000005000000}" name="Funding Start Date" dataDxfId="2"/>
    <tableColumn id="6" xr3:uid="{00000000-0010-0000-0000-000006000000}" name="Agency/Organization" dataDxfId="1"/>
    <tableColumn id="7" xr3:uid="{00000000-0010-0000-0000-000007000000}" name="Admin contact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P34"/>
  <sheetViews>
    <sheetView topLeftCell="A50" zoomScale="75" zoomScaleNormal="75" workbookViewId="0" xr3:uid="{AEA406A1-0E4B-5B11-9CD5-51D6E497D94C}">
      <selection activeCell="F45" sqref="F45"/>
    </sheetView>
  </sheetViews>
  <sheetFormatPr defaultRowHeight="15"/>
  <cols>
    <col min="1" max="1" width="1.28515625" customWidth="1"/>
    <col min="2" max="2" width="1.5703125" customWidth="1"/>
    <col min="3" max="3" width="12.42578125" customWidth="1"/>
    <col min="4" max="4" width="9.140625" customWidth="1"/>
  </cols>
  <sheetData>
    <row r="1" spans="3:16" ht="16.5">
      <c r="C1" s="6" t="s">
        <v>0</v>
      </c>
      <c r="D1" s="6" t="s">
        <v>1</v>
      </c>
    </row>
    <row r="2" spans="3:16" ht="16.5">
      <c r="C2" s="5" t="str">
        <f>'Grant Inventory'!I2</f>
        <v>F30</v>
      </c>
      <c r="D2" s="5">
        <f>'Grant Inventory'!J2</f>
        <v>4</v>
      </c>
    </row>
    <row r="3" spans="3:16" ht="16.5">
      <c r="C3" s="5" t="str">
        <f>'Grant Inventory'!I3</f>
        <v>K01</v>
      </c>
      <c r="D3" s="5">
        <f>'Grant Inventory'!J3</f>
        <v>4</v>
      </c>
    </row>
    <row r="4" spans="3:16" ht="16.5">
      <c r="C4" s="5" t="str">
        <f>'Grant Inventory'!I4</f>
        <v>K02</v>
      </c>
      <c r="D4" s="5">
        <f>'Grant Inventory'!J4</f>
        <v>1</v>
      </c>
    </row>
    <row r="5" spans="3:16" ht="16.5">
      <c r="C5" s="5" t="str">
        <f>'Grant Inventory'!I5</f>
        <v>K08</v>
      </c>
      <c r="D5" s="5">
        <f>'Grant Inventory'!J5</f>
        <v>15</v>
      </c>
      <c r="I5" s="8"/>
      <c r="J5" s="8"/>
      <c r="K5" s="8"/>
      <c r="L5" s="8"/>
      <c r="M5" s="8"/>
      <c r="N5" s="8"/>
      <c r="O5" s="8"/>
      <c r="P5" s="8"/>
    </row>
    <row r="6" spans="3:16" ht="16.5">
      <c r="C6" s="5" t="str">
        <f>'Grant Inventory'!I6</f>
        <v>KL2</v>
      </c>
      <c r="D6" s="5">
        <f>'Grant Inventory'!J6</f>
        <v>6</v>
      </c>
      <c r="I6" s="8"/>
      <c r="J6" s="8"/>
      <c r="K6" s="8"/>
      <c r="L6" s="8"/>
      <c r="M6" s="8"/>
      <c r="N6" s="8"/>
      <c r="O6" s="8"/>
      <c r="P6" s="8"/>
    </row>
    <row r="7" spans="3:16" ht="16.5">
      <c r="C7" s="5" t="str">
        <f>'Grant Inventory'!I7</f>
        <v>K23</v>
      </c>
      <c r="D7" s="5">
        <f>'Grant Inventory'!J7</f>
        <v>12</v>
      </c>
      <c r="I7" s="8"/>
      <c r="J7" s="9"/>
      <c r="K7" s="9"/>
      <c r="L7" s="9"/>
      <c r="M7" s="8"/>
      <c r="N7" s="8"/>
      <c r="O7" s="8"/>
      <c r="P7" s="8"/>
    </row>
    <row r="8" spans="3:16" ht="16.5">
      <c r="C8" s="5" t="str">
        <f>'Grant Inventory'!I8</f>
        <v>K99</v>
      </c>
      <c r="D8" s="5">
        <f>'Grant Inventory'!J8</f>
        <v>8</v>
      </c>
      <c r="I8" s="8"/>
      <c r="J8" s="10"/>
      <c r="K8" s="10"/>
      <c r="L8" s="10"/>
      <c r="M8" s="8"/>
      <c r="N8" s="8"/>
      <c r="O8" s="8"/>
      <c r="P8" s="8"/>
    </row>
    <row r="9" spans="3:16" ht="16.5">
      <c r="C9" s="5" t="str">
        <f>'Grant Inventory'!I9</f>
        <v>R01</v>
      </c>
      <c r="D9" s="5">
        <f>'Grant Inventory'!J9</f>
        <v>38</v>
      </c>
      <c r="I9" s="8"/>
      <c r="J9" s="10"/>
      <c r="K9" s="10"/>
      <c r="L9" s="10"/>
      <c r="M9" s="8"/>
      <c r="N9" s="8"/>
      <c r="O9" s="8"/>
      <c r="P9" s="8"/>
    </row>
    <row r="10" spans="3:16" ht="16.5">
      <c r="C10" s="5" t="str">
        <f>'Grant Inventory'!I10</f>
        <v>R03</v>
      </c>
      <c r="D10" s="5">
        <f>'Grant Inventory'!J10</f>
        <v>3</v>
      </c>
      <c r="I10" s="8"/>
      <c r="J10" s="10"/>
      <c r="K10" s="10"/>
      <c r="L10" s="10"/>
      <c r="M10" s="8"/>
      <c r="N10" s="8"/>
      <c r="O10" s="8"/>
      <c r="P10" s="8"/>
    </row>
    <row r="11" spans="3:16" ht="16.5">
      <c r="C11" s="5" t="str">
        <f>'Grant Inventory'!I11</f>
        <v>R21</v>
      </c>
      <c r="D11" s="5">
        <f>'Grant Inventory'!J11</f>
        <v>12</v>
      </c>
      <c r="I11" s="8"/>
      <c r="J11" s="10"/>
      <c r="K11" s="10"/>
      <c r="L11" s="10"/>
      <c r="M11" s="8"/>
      <c r="N11" s="8"/>
      <c r="O11" s="8"/>
      <c r="P11" s="8"/>
    </row>
    <row r="12" spans="3:16" ht="16.5">
      <c r="C12" s="5" t="str">
        <f>'Grant Inventory'!I12</f>
        <v>R25</v>
      </c>
      <c r="D12" s="5">
        <f>'Grant Inventory'!J12</f>
        <v>6</v>
      </c>
      <c r="I12" s="8"/>
      <c r="J12" s="10"/>
      <c r="K12" s="10"/>
      <c r="L12" s="10"/>
      <c r="M12" s="8"/>
      <c r="N12" s="8"/>
      <c r="O12" s="8"/>
      <c r="P12" s="8"/>
    </row>
    <row r="13" spans="3:16" ht="16.5">
      <c r="C13" s="5" t="str">
        <f>'Grant Inventory'!I13</f>
        <v>RF1</v>
      </c>
      <c r="D13" s="5">
        <f>'Grant Inventory'!J13</f>
        <v>1</v>
      </c>
      <c r="I13" s="8"/>
      <c r="J13" s="10"/>
      <c r="K13" s="10"/>
      <c r="L13" s="10"/>
      <c r="M13" s="8"/>
      <c r="N13" s="8"/>
      <c r="O13" s="8"/>
      <c r="P13" s="8"/>
    </row>
    <row r="14" spans="3:16" ht="16.5">
      <c r="C14" s="5" t="str">
        <f>'Grant Inventory'!I14</f>
        <v>T32</v>
      </c>
      <c r="D14" s="5">
        <f>'Grant Inventory'!J14</f>
        <v>12</v>
      </c>
      <c r="I14" s="8"/>
      <c r="J14" s="10"/>
      <c r="K14" s="10"/>
      <c r="L14" s="10"/>
      <c r="M14" s="8"/>
      <c r="N14" s="8"/>
      <c r="O14" s="8"/>
      <c r="P14" s="8"/>
    </row>
    <row r="15" spans="3:16" ht="16.5">
      <c r="C15" s="5" t="str">
        <f>'Grant Inventory'!I15</f>
        <v>T35</v>
      </c>
      <c r="D15" s="5">
        <f>'Grant Inventory'!J15</f>
        <v>1</v>
      </c>
      <c r="I15" s="8"/>
      <c r="J15" s="8"/>
      <c r="K15" s="8"/>
      <c r="L15" s="8"/>
      <c r="M15" s="8"/>
      <c r="N15" s="8"/>
      <c r="O15" s="8"/>
      <c r="P15" s="8"/>
    </row>
    <row r="16" spans="3:16" ht="16.5">
      <c r="C16" s="5" t="str">
        <f>'Grant Inventory'!I16</f>
        <v>Private</v>
      </c>
      <c r="D16" s="5">
        <f>'Grant Inventory'!J16</f>
        <v>5</v>
      </c>
      <c r="I16" s="8"/>
      <c r="J16" s="8"/>
      <c r="K16" s="8"/>
      <c r="L16" s="8"/>
      <c r="M16" s="8"/>
      <c r="N16" s="8"/>
      <c r="O16" s="8"/>
      <c r="P16" s="8"/>
    </row>
    <row r="17" spans="3:16" ht="16.5">
      <c r="C17" s="5" t="str">
        <f>'Grant Inventory'!I17</f>
        <v>Institutional</v>
      </c>
      <c r="D17" s="5">
        <f>'Grant Inventory'!J17</f>
        <v>8</v>
      </c>
      <c r="I17" s="8"/>
      <c r="J17" s="8"/>
      <c r="K17" s="8"/>
      <c r="L17" s="8"/>
      <c r="M17" s="8"/>
      <c r="N17" s="8"/>
      <c r="O17" s="8"/>
      <c r="P17" s="8"/>
    </row>
    <row r="18" spans="3:16" ht="16.5">
      <c r="C18" s="5" t="str">
        <f>'Grant Inventory'!I18</f>
        <v>LRP</v>
      </c>
      <c r="D18" s="5">
        <f>'Grant Inventory'!J18</f>
        <v>4</v>
      </c>
      <c r="I18" s="8"/>
      <c r="J18" s="8"/>
      <c r="K18" s="8"/>
      <c r="L18" s="8"/>
      <c r="M18" s="8"/>
      <c r="N18" s="8"/>
      <c r="O18" s="8"/>
      <c r="P18" s="8"/>
    </row>
    <row r="19" spans="3:16" ht="16.5">
      <c r="C19" s="5" t="str">
        <f>'Grant Inventory'!I19</f>
        <v>P30</v>
      </c>
      <c r="D19" s="5">
        <f>'Grant Inventory'!J19</f>
        <v>1</v>
      </c>
      <c r="I19" s="8"/>
      <c r="J19" s="8"/>
      <c r="K19" s="8"/>
      <c r="L19" s="8"/>
      <c r="M19" s="8"/>
      <c r="N19" s="8"/>
      <c r="O19" s="8"/>
      <c r="P19" s="8"/>
    </row>
    <row r="20" spans="3:16" ht="16.5">
      <c r="C20" s="5" t="str">
        <f>'Grant Inventory'!I20</f>
        <v>R18</v>
      </c>
      <c r="D20" s="5">
        <f>'Grant Inventory'!J20</f>
        <v>2</v>
      </c>
      <c r="I20" s="8"/>
      <c r="J20" s="8"/>
      <c r="K20" s="8"/>
      <c r="L20" s="8"/>
      <c r="M20" s="8"/>
      <c r="N20" s="8"/>
      <c r="O20" s="8"/>
      <c r="P20" s="8"/>
    </row>
    <row r="21" spans="3:16" ht="16.5">
      <c r="C21" s="5" t="str">
        <f>'Grant Inventory'!I21</f>
        <v>R42</v>
      </c>
      <c r="D21" s="5">
        <f>'Grant Inventory'!J21</f>
        <v>1</v>
      </c>
      <c r="I21" s="8"/>
      <c r="J21" s="8"/>
      <c r="K21" s="8"/>
      <c r="L21" s="8"/>
      <c r="M21" s="8"/>
      <c r="N21" s="8"/>
      <c r="O21" s="8"/>
      <c r="P21" s="8"/>
    </row>
    <row r="22" spans="3:16" ht="16.5">
      <c r="C22" s="5" t="str">
        <f>'Grant Inventory'!I22</f>
        <v>U10</v>
      </c>
      <c r="D22" s="5">
        <f>'Grant Inventory'!J22</f>
        <v>1</v>
      </c>
      <c r="I22" s="8"/>
      <c r="J22" s="8"/>
      <c r="K22" s="8"/>
      <c r="L22" s="8"/>
      <c r="M22" s="8"/>
      <c r="N22" s="8"/>
      <c r="O22" s="8"/>
      <c r="P22" s="8"/>
    </row>
    <row r="23" spans="3:16" ht="16.5">
      <c r="C23" s="5" t="str">
        <f>'Grant Inventory'!I23</f>
        <v>K22</v>
      </c>
      <c r="D23" s="5">
        <f>'Grant Inventory'!J23</f>
        <v>3</v>
      </c>
    </row>
    <row r="24" spans="3:16" ht="16.5">
      <c r="C24" s="5" t="str">
        <f>'Grant Inventory'!I24</f>
        <v>Diversity</v>
      </c>
      <c r="D24" s="5">
        <f>'Grant Inventory'!J24</f>
        <v>3</v>
      </c>
    </row>
    <row r="25" spans="3:16" ht="16.5">
      <c r="C25" s="5" t="str">
        <f>'Grant Inventory'!I25</f>
        <v>F31</v>
      </c>
      <c r="D25" s="5">
        <f>'Grant Inventory'!J25</f>
        <v>3</v>
      </c>
    </row>
    <row r="26" spans="3:16" ht="16.5">
      <c r="C26" s="5" t="str">
        <f>'Grant Inventory'!I26</f>
        <v>U01</v>
      </c>
      <c r="D26" s="5">
        <f>'Grant Inventory'!J26</f>
        <v>1</v>
      </c>
    </row>
    <row r="27" spans="3:16" ht="16.5">
      <c r="C27" s="5" t="str">
        <f>'Grant Inventory'!I27</f>
        <v>T34</v>
      </c>
      <c r="D27" s="5">
        <f>'Grant Inventory'!J27</f>
        <v>1</v>
      </c>
    </row>
    <row r="28" spans="3:16" ht="16.5" hidden="1">
      <c r="C28" s="5" t="str">
        <f>'Grant Inventory'!I28</f>
        <v>F32</v>
      </c>
      <c r="D28" s="5">
        <f>'Grant Inventory'!J28</f>
        <v>3</v>
      </c>
    </row>
    <row r="29" spans="3:16" ht="16.5">
      <c r="C29" s="5" t="str">
        <f>'Grant Inventory'!I29</f>
        <v>DOD</v>
      </c>
      <c r="D29" s="5">
        <f>'Grant Inventory'!J29</f>
        <v>4</v>
      </c>
    </row>
    <row r="30" spans="3:16" ht="16.5">
      <c r="C30" s="5" t="str">
        <f>'Grant Inventory'!I30</f>
        <v>NSF</v>
      </c>
      <c r="D30" s="5">
        <f>'Grant Inventory'!J30</f>
        <v>3</v>
      </c>
    </row>
    <row r="31" spans="3:16" ht="16.5">
      <c r="C31" s="5" t="str">
        <f>'Grant Inventory'!I31</f>
        <v>U54</v>
      </c>
      <c r="D31" s="5">
        <f>'Grant Inventory'!J31</f>
        <v>1</v>
      </c>
    </row>
    <row r="32" spans="3:16" ht="16.5">
      <c r="C32" s="5" t="str">
        <f>'Grant Inventory'!I32</f>
        <v>CIDR</v>
      </c>
      <c r="D32" s="5">
        <f>'Grant Inventory'!J32</f>
        <v>1</v>
      </c>
    </row>
    <row r="33" spans="3:4" ht="16.5">
      <c r="C33" s="5" t="str">
        <f>'Grant Inventory'!I33</f>
        <v>DP2</v>
      </c>
      <c r="D33" s="5">
        <f>'Grant Inventory'!J33</f>
        <v>1</v>
      </c>
    </row>
    <row r="34" spans="3:4" ht="16.5">
      <c r="C34" s="7" t="s">
        <v>2</v>
      </c>
      <c r="D34" s="7">
        <f>SUM(D2:D33)</f>
        <v>169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1"/>
  <sheetViews>
    <sheetView tabSelected="1" topLeftCell="B115" workbookViewId="0" xr3:uid="{958C4451-9541-5A59-BF78-D2F731DF1C81}">
      <selection activeCell="E128" sqref="E128"/>
    </sheetView>
  </sheetViews>
  <sheetFormatPr defaultRowHeight="15"/>
  <cols>
    <col min="1" max="1" width="15" customWidth="1"/>
    <col min="2" max="2" width="13.85546875" customWidth="1"/>
    <col min="3" max="3" width="23.28515625" customWidth="1"/>
    <col min="4" max="4" width="100.85546875" bestFit="1" customWidth="1"/>
    <col min="5" max="5" width="13.42578125" customWidth="1"/>
    <col min="6" max="6" width="12.85546875" customWidth="1"/>
    <col min="7" max="7" width="15" customWidth="1"/>
    <col min="8" max="8" width="13.140625" customWidth="1"/>
    <col min="9" max="10" width="11.85546875" style="12" customWidth="1"/>
  </cols>
  <sheetData>
    <row r="1" spans="1:10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I1" s="16" t="s">
        <v>9</v>
      </c>
      <c r="J1" s="16" t="s">
        <v>10</v>
      </c>
    </row>
    <row r="2" spans="1:10" ht="16.5">
      <c r="A2" s="11" t="s">
        <v>11</v>
      </c>
      <c r="B2" s="11" t="s">
        <v>12</v>
      </c>
      <c r="C2" s="11" t="s">
        <v>13</v>
      </c>
      <c r="D2" s="11" t="s">
        <v>14</v>
      </c>
      <c r="E2" s="11">
        <v>2011</v>
      </c>
      <c r="F2" s="11" t="s">
        <v>11</v>
      </c>
      <c r="G2" s="11" t="s">
        <v>15</v>
      </c>
      <c r="H2" s="11"/>
      <c r="I2" s="12" t="s">
        <v>16</v>
      </c>
      <c r="J2" s="12">
        <f>COUNTIF(A2:A201, "F30")</f>
        <v>4</v>
      </c>
    </row>
    <row r="3" spans="1:10" ht="16.5">
      <c r="A3" s="3" t="s">
        <v>17</v>
      </c>
      <c r="B3" s="3" t="s">
        <v>18</v>
      </c>
      <c r="C3" s="3" t="s">
        <v>13</v>
      </c>
      <c r="D3" s="3"/>
      <c r="E3" s="3"/>
      <c r="F3" s="3"/>
      <c r="G3" s="11" t="s">
        <v>15</v>
      </c>
      <c r="H3" s="11"/>
      <c r="I3" s="12" t="s">
        <v>19</v>
      </c>
      <c r="J3" s="12">
        <f>COUNTIF(A2:A201, "K01")</f>
        <v>4</v>
      </c>
    </row>
    <row r="4" spans="1:10" ht="16.5">
      <c r="A4" s="3" t="s">
        <v>17</v>
      </c>
      <c r="B4" s="3" t="s">
        <v>20</v>
      </c>
      <c r="C4" s="3" t="s">
        <v>21</v>
      </c>
      <c r="D4" s="3"/>
      <c r="E4" s="3"/>
      <c r="F4" s="3"/>
      <c r="G4" s="11" t="s">
        <v>15</v>
      </c>
      <c r="H4" s="11"/>
      <c r="I4" s="12" t="s">
        <v>22</v>
      </c>
      <c r="J4" s="12">
        <f>COUNTIF(A3:A202, "K02")</f>
        <v>1</v>
      </c>
    </row>
    <row r="5" spans="1:10" ht="16.5">
      <c r="A5" s="3" t="s">
        <v>17</v>
      </c>
      <c r="B5" s="3" t="s">
        <v>23</v>
      </c>
      <c r="C5" s="3" t="s">
        <v>24</v>
      </c>
      <c r="D5" s="3"/>
      <c r="E5" s="3"/>
      <c r="F5" s="3"/>
      <c r="G5" s="11" t="s">
        <v>15</v>
      </c>
      <c r="H5" s="11"/>
      <c r="I5" s="12" t="s">
        <v>25</v>
      </c>
      <c r="J5" s="12">
        <f>COUNTIF(A2:A201, "K08")</f>
        <v>15</v>
      </c>
    </row>
    <row r="6" spans="1:10" ht="16.5">
      <c r="A6" s="11" t="s">
        <v>26</v>
      </c>
      <c r="B6" s="11" t="s">
        <v>27</v>
      </c>
      <c r="C6" s="11" t="s">
        <v>28</v>
      </c>
      <c r="D6" s="11" t="s">
        <v>29</v>
      </c>
      <c r="E6" s="11"/>
      <c r="F6" s="11" t="s">
        <v>26</v>
      </c>
      <c r="G6" s="11" t="s">
        <v>15</v>
      </c>
      <c r="H6" s="11"/>
      <c r="I6" s="12" t="s">
        <v>30</v>
      </c>
      <c r="J6" s="12">
        <f>COUNTIF(A2:A201, "K12")</f>
        <v>6</v>
      </c>
    </row>
    <row r="7" spans="1:10" ht="16.5">
      <c r="A7" s="11" t="s">
        <v>26</v>
      </c>
      <c r="B7" s="11" t="s">
        <v>27</v>
      </c>
      <c r="C7" s="11" t="s">
        <v>28</v>
      </c>
      <c r="D7" s="11" t="s">
        <v>31</v>
      </c>
      <c r="E7" s="11"/>
      <c r="F7" s="11" t="s">
        <v>26</v>
      </c>
      <c r="G7" s="11" t="s">
        <v>15</v>
      </c>
      <c r="H7" s="11"/>
      <c r="I7" s="12" t="s">
        <v>32</v>
      </c>
      <c r="J7" s="12">
        <f>COUNTIF(A2:A201, "K23")</f>
        <v>12</v>
      </c>
    </row>
    <row r="8" spans="1:10" ht="33">
      <c r="A8" s="11" t="s">
        <v>26</v>
      </c>
      <c r="B8" s="11" t="s">
        <v>33</v>
      </c>
      <c r="C8" s="11" t="s">
        <v>34</v>
      </c>
      <c r="D8" s="14" t="s">
        <v>35</v>
      </c>
      <c r="E8" s="13">
        <v>42186</v>
      </c>
      <c r="F8" s="11" t="s">
        <v>36</v>
      </c>
      <c r="G8" s="11" t="s">
        <v>37</v>
      </c>
      <c r="H8" s="11"/>
      <c r="I8" s="12" t="s">
        <v>38</v>
      </c>
      <c r="J8" s="12">
        <f>COUNTIF(A2:A201, "K99")</f>
        <v>8</v>
      </c>
    </row>
    <row r="9" spans="1:10" ht="16.5">
      <c r="A9" s="11" t="s">
        <v>26</v>
      </c>
      <c r="B9" s="11" t="s">
        <v>39</v>
      </c>
      <c r="C9" s="11" t="s">
        <v>21</v>
      </c>
      <c r="D9" s="11" t="s">
        <v>40</v>
      </c>
      <c r="E9" s="13">
        <v>42736</v>
      </c>
      <c r="F9" s="11" t="s">
        <v>41</v>
      </c>
      <c r="G9" s="11"/>
      <c r="H9" s="11"/>
      <c r="I9" s="12" t="s">
        <v>42</v>
      </c>
      <c r="J9" s="12">
        <f>COUNTIF(A2:A201, "R01")</f>
        <v>38</v>
      </c>
    </row>
    <row r="10" spans="1:10" ht="16.5">
      <c r="A10" s="11" t="s">
        <v>43</v>
      </c>
      <c r="B10" s="11" t="s">
        <v>44</v>
      </c>
      <c r="C10" s="11" t="s">
        <v>24</v>
      </c>
      <c r="D10" s="11" t="s">
        <v>45</v>
      </c>
      <c r="E10" s="13">
        <v>41182</v>
      </c>
      <c r="F10" s="11" t="s">
        <v>46</v>
      </c>
      <c r="G10" s="11" t="s">
        <v>15</v>
      </c>
      <c r="H10" s="11"/>
      <c r="I10" s="12" t="s">
        <v>47</v>
      </c>
      <c r="J10" s="12">
        <f>COUNTIF(A2:A201, "R03")</f>
        <v>3</v>
      </c>
    </row>
    <row r="11" spans="1:10" ht="16.5">
      <c r="A11" s="1" t="s">
        <v>16</v>
      </c>
      <c r="B11" s="1" t="s">
        <v>48</v>
      </c>
      <c r="C11" s="1" t="s">
        <v>49</v>
      </c>
      <c r="D11" s="1" t="s">
        <v>50</v>
      </c>
      <c r="E11" s="2">
        <v>41000</v>
      </c>
      <c r="F11" s="1" t="s">
        <v>51</v>
      </c>
      <c r="G11" s="11" t="s">
        <v>15</v>
      </c>
      <c r="H11" s="11"/>
      <c r="I11" s="12" t="s">
        <v>52</v>
      </c>
      <c r="J11" s="12">
        <f>COUNTIF(A2:A201, "R21")</f>
        <v>12</v>
      </c>
    </row>
    <row r="12" spans="1:10" ht="16.5">
      <c r="A12" s="11" t="s">
        <v>16</v>
      </c>
      <c r="B12" s="11" t="s">
        <v>53</v>
      </c>
      <c r="C12" s="11" t="s">
        <v>54</v>
      </c>
      <c r="D12" s="11" t="s">
        <v>55</v>
      </c>
      <c r="E12" s="13">
        <v>42430</v>
      </c>
      <c r="F12" s="11" t="s">
        <v>56</v>
      </c>
      <c r="G12" s="11" t="s">
        <v>15</v>
      </c>
      <c r="H12" s="11"/>
      <c r="I12" s="12" t="s">
        <v>57</v>
      </c>
      <c r="J12" s="12">
        <f>COUNTIF(A2:A201, "R25")</f>
        <v>6</v>
      </c>
    </row>
    <row r="13" spans="1:10" ht="21" customHeight="1">
      <c r="A13" s="1" t="s">
        <v>16</v>
      </c>
      <c r="B13" s="1" t="s">
        <v>58</v>
      </c>
      <c r="C13" s="1"/>
      <c r="D13" s="1" t="s">
        <v>59</v>
      </c>
      <c r="E13" s="2">
        <v>41885</v>
      </c>
      <c r="F13" s="1" t="s">
        <v>60</v>
      </c>
      <c r="G13" s="11" t="s">
        <v>15</v>
      </c>
      <c r="H13" s="11"/>
      <c r="I13" s="12" t="s">
        <v>61</v>
      </c>
      <c r="J13" s="12">
        <f>COUNTIF(A2:A181, "RF1")</f>
        <v>1</v>
      </c>
    </row>
    <row r="14" spans="1:10" ht="16.5">
      <c r="A14" s="1" t="s">
        <v>16</v>
      </c>
      <c r="B14" s="1" t="s">
        <v>62</v>
      </c>
      <c r="C14" s="1" t="s">
        <v>21</v>
      </c>
      <c r="D14" s="1" t="s">
        <v>63</v>
      </c>
      <c r="E14" s="2">
        <v>41730</v>
      </c>
      <c r="F14" s="1" t="s">
        <v>64</v>
      </c>
      <c r="G14" s="11" t="s">
        <v>15</v>
      </c>
      <c r="H14" s="11"/>
      <c r="I14" s="12" t="s">
        <v>65</v>
      </c>
      <c r="J14" s="12">
        <f>COUNTIF(A2:A201, "T32")</f>
        <v>12</v>
      </c>
    </row>
    <row r="15" spans="1:10" ht="16.5">
      <c r="A15" s="11" t="s">
        <v>66</v>
      </c>
      <c r="B15" s="11" t="s">
        <v>67</v>
      </c>
      <c r="C15" s="11" t="s">
        <v>68</v>
      </c>
      <c r="D15" s="11" t="s">
        <v>69</v>
      </c>
      <c r="E15" s="13">
        <v>41153</v>
      </c>
      <c r="F15" s="11" t="s">
        <v>70</v>
      </c>
      <c r="G15" s="11" t="s">
        <v>15</v>
      </c>
      <c r="H15" s="11"/>
      <c r="I15" s="12" t="s">
        <v>71</v>
      </c>
      <c r="J15" s="12">
        <f>COUNTIF(A2:A201, "T35")</f>
        <v>1</v>
      </c>
    </row>
    <row r="16" spans="1:10" ht="16.5">
      <c r="A16" s="11" t="s">
        <v>66</v>
      </c>
      <c r="B16" s="11" t="s">
        <v>72</v>
      </c>
      <c r="C16" s="11" t="s">
        <v>13</v>
      </c>
      <c r="D16" s="11" t="s">
        <v>73</v>
      </c>
      <c r="E16" s="13">
        <v>40808</v>
      </c>
      <c r="F16" s="11" t="s">
        <v>51</v>
      </c>
      <c r="G16" s="11" t="s">
        <v>15</v>
      </c>
      <c r="H16" s="11"/>
      <c r="I16" s="12" t="s">
        <v>74</v>
      </c>
      <c r="J16" s="12">
        <f>COUNTIF(A2:A201, "Private")</f>
        <v>5</v>
      </c>
    </row>
    <row r="17" spans="1:10" ht="16.5">
      <c r="A17" s="11" t="s">
        <v>66</v>
      </c>
      <c r="B17" s="11" t="s">
        <v>75</v>
      </c>
      <c r="C17" s="11" t="s">
        <v>76</v>
      </c>
      <c r="D17" s="11" t="s">
        <v>77</v>
      </c>
      <c r="E17" s="13">
        <v>42234</v>
      </c>
      <c r="F17" s="11" t="s">
        <v>51</v>
      </c>
      <c r="G17" s="11" t="s">
        <v>15</v>
      </c>
      <c r="H17" s="11"/>
      <c r="I17" s="12" t="s">
        <v>78</v>
      </c>
      <c r="J17" s="12">
        <f>COUNTIF(A2:A201, "Institutional")</f>
        <v>8</v>
      </c>
    </row>
    <row r="18" spans="1:10" ht="16.5">
      <c r="A18" s="11" t="s">
        <v>79</v>
      </c>
      <c r="B18" s="11" t="s">
        <v>80</v>
      </c>
      <c r="C18" s="11" t="s">
        <v>28</v>
      </c>
      <c r="D18" s="11" t="s">
        <v>81</v>
      </c>
      <c r="E18" s="13">
        <v>41821</v>
      </c>
      <c r="F18" s="11" t="s">
        <v>46</v>
      </c>
      <c r="G18" s="11" t="s">
        <v>15</v>
      </c>
      <c r="H18" s="11"/>
      <c r="I18" s="12" t="s">
        <v>82</v>
      </c>
      <c r="J18" s="12">
        <f>COUNTIF(A2:A201, "LRP")</f>
        <v>4</v>
      </c>
    </row>
    <row r="19" spans="1:10" ht="16.5">
      <c r="A19" s="11" t="s">
        <v>79</v>
      </c>
      <c r="B19" s="11" t="s">
        <v>83</v>
      </c>
      <c r="C19" s="11" t="s">
        <v>13</v>
      </c>
      <c r="D19" s="11" t="s">
        <v>84</v>
      </c>
      <c r="E19" s="13">
        <v>42277</v>
      </c>
      <c r="F19" s="11" t="s">
        <v>85</v>
      </c>
      <c r="G19" s="11" t="s">
        <v>15</v>
      </c>
      <c r="H19" s="11"/>
      <c r="I19" s="12" t="s">
        <v>86</v>
      </c>
      <c r="J19" s="12">
        <f>COUNTIF(A2:A181,"P30")</f>
        <v>1</v>
      </c>
    </row>
    <row r="20" spans="1:10" ht="16.5">
      <c r="A20" s="11" t="s">
        <v>79</v>
      </c>
      <c r="B20" s="11" t="s">
        <v>87</v>
      </c>
      <c r="C20" s="11" t="s">
        <v>28</v>
      </c>
      <c r="D20" s="11" t="s">
        <v>88</v>
      </c>
      <c r="E20" s="13">
        <v>41974</v>
      </c>
      <c r="F20" s="11" t="s">
        <v>46</v>
      </c>
      <c r="G20" s="11" t="s">
        <v>15</v>
      </c>
      <c r="H20" s="11"/>
      <c r="I20" s="12" t="s">
        <v>89</v>
      </c>
      <c r="J20" s="12">
        <f>COUNTIF(A2:A201,"R18")</f>
        <v>2</v>
      </c>
    </row>
    <row r="21" spans="1:10" ht="16.5">
      <c r="A21" s="11" t="s">
        <v>78</v>
      </c>
      <c r="B21" s="11" t="s">
        <v>90</v>
      </c>
      <c r="C21" s="11"/>
      <c r="D21" s="11" t="s">
        <v>91</v>
      </c>
      <c r="E21" s="11"/>
      <c r="F21" s="11" t="s">
        <v>92</v>
      </c>
      <c r="G21" s="11" t="s">
        <v>15</v>
      </c>
      <c r="H21" s="11"/>
      <c r="I21" s="12" t="s">
        <v>93</v>
      </c>
      <c r="J21" s="12">
        <f>COUNTIF(A2:A201,"R42")</f>
        <v>1</v>
      </c>
    </row>
    <row r="22" spans="1:10" ht="16.5">
      <c r="A22" s="3" t="s">
        <v>78</v>
      </c>
      <c r="B22" s="3" t="s">
        <v>94</v>
      </c>
      <c r="C22" s="3" t="s">
        <v>95</v>
      </c>
      <c r="D22" s="3" t="s">
        <v>96</v>
      </c>
      <c r="E22" s="4">
        <v>41426</v>
      </c>
      <c r="F22" s="3" t="s">
        <v>97</v>
      </c>
      <c r="G22" s="11" t="s">
        <v>15</v>
      </c>
      <c r="H22" s="11"/>
      <c r="I22" s="12" t="s">
        <v>98</v>
      </c>
      <c r="J22" s="12">
        <f>COUNTIF(A2:A201,"U10")</f>
        <v>1</v>
      </c>
    </row>
    <row r="23" spans="1:10" ht="16.5">
      <c r="A23" s="3" t="s">
        <v>78</v>
      </c>
      <c r="B23" s="3" t="s">
        <v>99</v>
      </c>
      <c r="C23" s="3" t="s">
        <v>21</v>
      </c>
      <c r="D23" s="3" t="s">
        <v>100</v>
      </c>
      <c r="E23" s="4">
        <v>41671</v>
      </c>
      <c r="F23" s="3" t="s">
        <v>101</v>
      </c>
      <c r="G23" s="11" t="s">
        <v>15</v>
      </c>
      <c r="H23" s="11"/>
      <c r="I23" s="12" t="s">
        <v>102</v>
      </c>
      <c r="J23" s="12">
        <f>COUNTIF(A3:A201,"K22")</f>
        <v>3</v>
      </c>
    </row>
    <row r="24" spans="1:10" ht="16.5">
      <c r="A24" s="11" t="s">
        <v>78</v>
      </c>
      <c r="B24" s="11" t="s">
        <v>103</v>
      </c>
      <c r="C24" s="11"/>
      <c r="D24" s="11" t="s">
        <v>104</v>
      </c>
      <c r="E24" s="13">
        <v>42130</v>
      </c>
      <c r="F24" s="11" t="s">
        <v>92</v>
      </c>
      <c r="G24" s="11" t="s">
        <v>15</v>
      </c>
      <c r="H24" s="11"/>
      <c r="I24" s="12" t="s">
        <v>105</v>
      </c>
      <c r="J24" s="12">
        <f>COUNTIF(A1:A201,"Diversity Supplement")</f>
        <v>3</v>
      </c>
    </row>
    <row r="25" spans="1:10" ht="33">
      <c r="A25" s="11" t="s">
        <v>78</v>
      </c>
      <c r="B25" s="11" t="s">
        <v>39</v>
      </c>
      <c r="C25" s="11" t="s">
        <v>21</v>
      </c>
      <c r="D25" s="14" t="s">
        <v>106</v>
      </c>
      <c r="E25" s="13">
        <v>42614</v>
      </c>
      <c r="F25" s="11" t="s">
        <v>107</v>
      </c>
      <c r="G25" s="11" t="s">
        <v>15</v>
      </c>
      <c r="H25" s="11"/>
      <c r="I25" s="12" t="s">
        <v>66</v>
      </c>
      <c r="J25" s="12">
        <f>COUNTIF(A5:A201,"F31")</f>
        <v>3</v>
      </c>
    </row>
    <row r="26" spans="1:10" ht="16.5">
      <c r="A26" s="11" t="s">
        <v>78</v>
      </c>
      <c r="B26" s="11" t="s">
        <v>108</v>
      </c>
      <c r="C26" s="11" t="s">
        <v>109</v>
      </c>
      <c r="D26" s="11" t="s">
        <v>110</v>
      </c>
      <c r="E26" s="13">
        <v>42531</v>
      </c>
      <c r="F26" s="11" t="s">
        <v>111</v>
      </c>
      <c r="G26" s="11" t="s">
        <v>15</v>
      </c>
      <c r="H26" s="11"/>
      <c r="I26" s="12" t="s">
        <v>112</v>
      </c>
      <c r="J26" s="12">
        <f>COUNTIF(A5:A201,"U01")</f>
        <v>1</v>
      </c>
    </row>
    <row r="27" spans="1:10" ht="16.5">
      <c r="A27" s="11" t="s">
        <v>78</v>
      </c>
      <c r="B27" s="11" t="s">
        <v>113</v>
      </c>
      <c r="C27" s="11" t="s">
        <v>21</v>
      </c>
      <c r="D27" s="11" t="s">
        <v>114</v>
      </c>
      <c r="E27" s="13">
        <v>42339</v>
      </c>
      <c r="F27" s="11" t="s">
        <v>92</v>
      </c>
      <c r="G27" s="11" t="s">
        <v>15</v>
      </c>
      <c r="H27" s="11"/>
      <c r="I27" s="12" t="s">
        <v>115</v>
      </c>
      <c r="J27" s="12">
        <f>COUNTIF(A1:A201,"T34")</f>
        <v>1</v>
      </c>
    </row>
    <row r="28" spans="1:10" ht="16.5">
      <c r="A28" s="3" t="s">
        <v>78</v>
      </c>
      <c r="B28" s="3" t="s">
        <v>116</v>
      </c>
      <c r="C28" s="3" t="s">
        <v>117</v>
      </c>
      <c r="D28" s="3"/>
      <c r="E28" s="4">
        <v>42059</v>
      </c>
      <c r="F28" s="3" t="s">
        <v>97</v>
      </c>
      <c r="G28" s="11" t="s">
        <v>15</v>
      </c>
      <c r="H28" s="11"/>
      <c r="I28" s="12" t="s">
        <v>79</v>
      </c>
      <c r="J28" s="12">
        <f>COUNTIF(A1:A201,"F32")</f>
        <v>3</v>
      </c>
    </row>
    <row r="29" spans="1:10" ht="16.5">
      <c r="A29" s="1" t="s">
        <v>19</v>
      </c>
      <c r="B29" s="1" t="s">
        <v>118</v>
      </c>
      <c r="C29" s="1" t="s">
        <v>13</v>
      </c>
      <c r="D29" s="1" t="s">
        <v>119</v>
      </c>
      <c r="E29" s="2">
        <v>40071</v>
      </c>
      <c r="F29" s="1" t="s">
        <v>120</v>
      </c>
      <c r="G29" s="11" t="s">
        <v>15</v>
      </c>
      <c r="H29" s="11"/>
      <c r="I29" s="12" t="s">
        <v>26</v>
      </c>
      <c r="J29" s="12">
        <f>COUNTIF(A1:A201,"DOD")</f>
        <v>4</v>
      </c>
    </row>
    <row r="30" spans="1:10" ht="16.5">
      <c r="A30" s="11" t="s">
        <v>19</v>
      </c>
      <c r="B30" s="11" t="s">
        <v>121</v>
      </c>
      <c r="C30" s="11" t="s">
        <v>122</v>
      </c>
      <c r="D30" s="11" t="s">
        <v>123</v>
      </c>
      <c r="E30" s="13">
        <v>42095</v>
      </c>
      <c r="F30" s="11" t="s">
        <v>51</v>
      </c>
      <c r="G30" s="11" t="s">
        <v>15</v>
      </c>
      <c r="H30" s="11"/>
      <c r="I30" s="12" t="s">
        <v>124</v>
      </c>
      <c r="J30" s="12">
        <f>COUNTIF(A2:A201,"NSF")</f>
        <v>3</v>
      </c>
    </row>
    <row r="31" spans="1:10" ht="16.5">
      <c r="A31" s="3" t="s">
        <v>19</v>
      </c>
      <c r="B31" s="3" t="s">
        <v>125</v>
      </c>
      <c r="C31" s="3" t="s">
        <v>13</v>
      </c>
      <c r="D31" s="3" t="s">
        <v>126</v>
      </c>
      <c r="E31" s="4">
        <v>41609</v>
      </c>
      <c r="F31" s="3" t="s">
        <v>85</v>
      </c>
      <c r="G31" s="11" t="s">
        <v>15</v>
      </c>
      <c r="H31" s="11"/>
      <c r="I31" s="12" t="s">
        <v>127</v>
      </c>
      <c r="J31" s="12">
        <f>COUNTIF(A3:A201,"U54")</f>
        <v>1</v>
      </c>
    </row>
    <row r="32" spans="1:10" ht="16.5">
      <c r="A32" s="11" t="s">
        <v>19</v>
      </c>
      <c r="B32" s="11" t="s">
        <v>128</v>
      </c>
      <c r="C32" s="11" t="s">
        <v>129</v>
      </c>
      <c r="D32" s="11" t="s">
        <v>130</v>
      </c>
      <c r="E32" s="13">
        <v>42828</v>
      </c>
      <c r="F32" s="11" t="s">
        <v>131</v>
      </c>
      <c r="G32" s="11" t="s">
        <v>15</v>
      </c>
      <c r="H32" s="11"/>
      <c r="I32" s="12" t="s">
        <v>11</v>
      </c>
      <c r="J32" s="12">
        <f>COUNTIF(A2:A201,"CIDR")</f>
        <v>1</v>
      </c>
    </row>
    <row r="33" spans="1:10" ht="16.5">
      <c r="A33" s="11" t="s">
        <v>22</v>
      </c>
      <c r="B33" s="11" t="s">
        <v>132</v>
      </c>
      <c r="C33" s="11"/>
      <c r="D33" s="11" t="s">
        <v>133</v>
      </c>
      <c r="E33" s="13">
        <v>41912</v>
      </c>
      <c r="F33" s="11" t="s">
        <v>46</v>
      </c>
      <c r="G33" s="11" t="s">
        <v>15</v>
      </c>
      <c r="H33" s="11"/>
      <c r="I33" s="12" t="s">
        <v>43</v>
      </c>
      <c r="J33" s="12">
        <f>COUNTIF(A6:A2201,"DP2")</f>
        <v>1</v>
      </c>
    </row>
    <row r="34" spans="1:10" ht="16.5">
      <c r="A34" s="11" t="s">
        <v>25</v>
      </c>
      <c r="B34" s="11" t="s">
        <v>134</v>
      </c>
      <c r="C34" s="11"/>
      <c r="D34" s="14" t="s">
        <v>135</v>
      </c>
      <c r="E34" s="13">
        <v>42552</v>
      </c>
      <c r="F34" s="11" t="s">
        <v>136</v>
      </c>
      <c r="G34" s="11" t="s">
        <v>15</v>
      </c>
      <c r="H34" s="11"/>
    </row>
    <row r="35" spans="1:10" ht="16.5">
      <c r="A35" s="3" t="s">
        <v>25</v>
      </c>
      <c r="B35" s="3" t="s">
        <v>137</v>
      </c>
      <c r="C35" s="3" t="s">
        <v>21</v>
      </c>
      <c r="D35" s="3" t="s">
        <v>138</v>
      </c>
      <c r="E35" s="4">
        <v>40431</v>
      </c>
      <c r="F35" s="3" t="s">
        <v>70</v>
      </c>
      <c r="G35" s="11" t="s">
        <v>15</v>
      </c>
      <c r="H35" s="11"/>
    </row>
    <row r="36" spans="1:10" ht="16.5">
      <c r="A36" s="11" t="s">
        <v>25</v>
      </c>
      <c r="B36" s="11" t="s">
        <v>139</v>
      </c>
      <c r="C36" s="11" t="s">
        <v>28</v>
      </c>
      <c r="D36" s="11" t="s">
        <v>140</v>
      </c>
      <c r="E36" s="13">
        <v>41456</v>
      </c>
      <c r="F36" s="11" t="s">
        <v>46</v>
      </c>
      <c r="G36" s="11" t="s">
        <v>15</v>
      </c>
      <c r="H36" s="11"/>
    </row>
    <row r="37" spans="1:10" ht="16.5">
      <c r="A37" s="1" t="s">
        <v>25</v>
      </c>
      <c r="B37" s="1" t="s">
        <v>141</v>
      </c>
      <c r="C37" s="1" t="s">
        <v>13</v>
      </c>
      <c r="D37" s="1" t="s">
        <v>142</v>
      </c>
      <c r="E37" s="2">
        <v>41044</v>
      </c>
      <c r="F37" s="1" t="s">
        <v>120</v>
      </c>
      <c r="G37" s="11" t="s">
        <v>15</v>
      </c>
      <c r="H37" s="11"/>
    </row>
    <row r="38" spans="1:10" ht="16.5">
      <c r="A38" s="11" t="s">
        <v>25</v>
      </c>
      <c r="B38" s="11" t="s">
        <v>143</v>
      </c>
      <c r="C38" s="11" t="s">
        <v>21</v>
      </c>
      <c r="D38" s="11" t="s">
        <v>144</v>
      </c>
      <c r="E38" s="13">
        <v>42036</v>
      </c>
      <c r="F38" s="11" t="s">
        <v>136</v>
      </c>
      <c r="G38" s="11" t="s">
        <v>15</v>
      </c>
      <c r="H38" s="11"/>
    </row>
    <row r="39" spans="1:10" ht="16.5">
      <c r="A39" s="11" t="s">
        <v>25</v>
      </c>
      <c r="B39" s="11" t="s">
        <v>145</v>
      </c>
      <c r="C39" s="11" t="s">
        <v>117</v>
      </c>
      <c r="D39" s="11" t="s">
        <v>146</v>
      </c>
      <c r="E39" s="13">
        <v>41456</v>
      </c>
      <c r="F39" s="11" t="s">
        <v>64</v>
      </c>
      <c r="G39" s="11" t="s">
        <v>15</v>
      </c>
      <c r="H39" s="11"/>
    </row>
    <row r="40" spans="1:10" ht="16.5">
      <c r="A40" s="11" t="s">
        <v>25</v>
      </c>
      <c r="B40" s="11" t="s">
        <v>147</v>
      </c>
      <c r="C40" s="11" t="s">
        <v>148</v>
      </c>
      <c r="D40" s="14" t="s">
        <v>149</v>
      </c>
      <c r="E40" s="13">
        <v>41852</v>
      </c>
      <c r="F40" s="11" t="s">
        <v>131</v>
      </c>
      <c r="G40" s="11" t="s">
        <v>15</v>
      </c>
      <c r="H40" s="11"/>
    </row>
    <row r="41" spans="1:10" ht="16.5">
      <c r="A41" s="3" t="s">
        <v>25</v>
      </c>
      <c r="B41" s="3" t="s">
        <v>150</v>
      </c>
      <c r="C41" s="3" t="s">
        <v>21</v>
      </c>
      <c r="D41" s="3" t="s">
        <v>151</v>
      </c>
      <c r="E41" s="4">
        <v>41091</v>
      </c>
      <c r="F41" s="3" t="s">
        <v>131</v>
      </c>
      <c r="G41" s="11" t="s">
        <v>15</v>
      </c>
      <c r="H41" s="11"/>
    </row>
    <row r="42" spans="1:10" ht="16.5">
      <c r="A42" s="11" t="s">
        <v>25</v>
      </c>
      <c r="B42" s="11" t="s">
        <v>152</v>
      </c>
      <c r="C42" s="11"/>
      <c r="D42" s="11" t="s">
        <v>153</v>
      </c>
      <c r="E42" s="13">
        <v>42370</v>
      </c>
      <c r="F42" s="11" t="s">
        <v>154</v>
      </c>
      <c r="G42" s="11" t="s">
        <v>15</v>
      </c>
      <c r="H42" s="11"/>
    </row>
    <row r="43" spans="1:10" ht="16.5">
      <c r="A43" s="11" t="s">
        <v>25</v>
      </c>
      <c r="B43" s="11" t="s">
        <v>155</v>
      </c>
      <c r="C43" s="11" t="s">
        <v>21</v>
      </c>
      <c r="D43" s="11" t="s">
        <v>156</v>
      </c>
      <c r="E43" s="13">
        <v>40729</v>
      </c>
      <c r="F43" s="11" t="s">
        <v>131</v>
      </c>
      <c r="G43" s="11" t="s">
        <v>15</v>
      </c>
      <c r="H43" s="11"/>
    </row>
    <row r="44" spans="1:10" ht="16.5">
      <c r="A44" s="3" t="s">
        <v>25</v>
      </c>
      <c r="B44" s="3" t="s">
        <v>157</v>
      </c>
      <c r="C44" s="3" t="s">
        <v>95</v>
      </c>
      <c r="D44" s="3" t="s">
        <v>158</v>
      </c>
      <c r="E44" s="4">
        <v>41628</v>
      </c>
      <c r="F44" s="3" t="s">
        <v>131</v>
      </c>
      <c r="G44" s="11" t="s">
        <v>15</v>
      </c>
      <c r="H44" s="11"/>
    </row>
    <row r="45" spans="1:10" ht="16.5">
      <c r="A45" s="11" t="s">
        <v>25</v>
      </c>
      <c r="B45" s="11" t="s">
        <v>159</v>
      </c>
      <c r="C45" s="11" t="s">
        <v>21</v>
      </c>
      <c r="D45" s="11" t="s">
        <v>160</v>
      </c>
      <c r="E45" s="13">
        <v>41136</v>
      </c>
      <c r="F45" s="11" t="s">
        <v>131</v>
      </c>
      <c r="G45" s="11" t="s">
        <v>15</v>
      </c>
      <c r="H45" s="11"/>
    </row>
    <row r="46" spans="1:10" ht="16.5">
      <c r="A46" s="3" t="s">
        <v>25</v>
      </c>
      <c r="B46" s="3" t="s">
        <v>161</v>
      </c>
      <c r="C46" s="3" t="s">
        <v>117</v>
      </c>
      <c r="D46" s="3" t="s">
        <v>162</v>
      </c>
      <c r="E46" s="4">
        <v>41529</v>
      </c>
      <c r="F46" s="3" t="s">
        <v>64</v>
      </c>
      <c r="G46" s="11" t="s">
        <v>15</v>
      </c>
      <c r="H46" s="11"/>
    </row>
    <row r="47" spans="1:10" ht="16.5">
      <c r="A47" s="1" t="s">
        <v>25</v>
      </c>
      <c r="B47" s="1" t="s">
        <v>163</v>
      </c>
      <c r="C47" s="1" t="s">
        <v>164</v>
      </c>
      <c r="D47" s="1" t="s">
        <v>165</v>
      </c>
      <c r="E47" s="2">
        <v>40026</v>
      </c>
      <c r="F47" s="1" t="s">
        <v>166</v>
      </c>
      <c r="G47" s="11" t="s">
        <v>15</v>
      </c>
      <c r="H47" s="11"/>
    </row>
    <row r="48" spans="1:10" ht="16.5">
      <c r="A48" s="11" t="s">
        <v>25</v>
      </c>
      <c r="B48" s="11" t="s">
        <v>167</v>
      </c>
      <c r="C48" s="11" t="s">
        <v>21</v>
      </c>
      <c r="D48" s="11" t="s">
        <v>168</v>
      </c>
      <c r="E48" s="13">
        <v>42461</v>
      </c>
      <c r="F48" s="11" t="s">
        <v>70</v>
      </c>
      <c r="G48" s="11" t="s">
        <v>15</v>
      </c>
      <c r="H48" s="11"/>
    </row>
    <row r="49" spans="1:8" ht="33">
      <c r="A49" s="11" t="s">
        <v>169</v>
      </c>
      <c r="B49" s="11" t="s">
        <v>12</v>
      </c>
      <c r="C49" s="11" t="s">
        <v>13</v>
      </c>
      <c r="D49" s="14" t="s">
        <v>170</v>
      </c>
      <c r="E49" s="13">
        <v>42856</v>
      </c>
      <c r="F49" s="11" t="s">
        <v>120</v>
      </c>
      <c r="G49" s="11" t="s">
        <v>15</v>
      </c>
      <c r="H49" s="11"/>
    </row>
    <row r="50" spans="1:8" ht="16.5">
      <c r="A50" s="11" t="s">
        <v>169</v>
      </c>
      <c r="B50" s="11" t="s">
        <v>171</v>
      </c>
      <c r="C50" s="11" t="s">
        <v>95</v>
      </c>
      <c r="D50" s="11" t="s">
        <v>172</v>
      </c>
      <c r="E50" s="13">
        <v>41518</v>
      </c>
      <c r="F50" s="11" t="s">
        <v>131</v>
      </c>
      <c r="G50" s="11" t="s">
        <v>15</v>
      </c>
      <c r="H50" s="11"/>
    </row>
    <row r="51" spans="1:8" ht="16.5">
      <c r="A51" s="1" t="s">
        <v>169</v>
      </c>
      <c r="B51" s="1" t="s">
        <v>173</v>
      </c>
      <c r="C51" s="1" t="s">
        <v>28</v>
      </c>
      <c r="D51" s="1" t="s">
        <v>174</v>
      </c>
      <c r="E51" s="3"/>
      <c r="F51" s="3"/>
      <c r="G51" s="11" t="s">
        <v>15</v>
      </c>
      <c r="H51" s="11"/>
    </row>
    <row r="52" spans="1:8" ht="16.5">
      <c r="A52" s="1" t="s">
        <v>169</v>
      </c>
      <c r="B52" s="1" t="s">
        <v>175</v>
      </c>
      <c r="C52" s="1" t="s">
        <v>21</v>
      </c>
      <c r="D52" s="1" t="s">
        <v>176</v>
      </c>
      <c r="E52" s="2">
        <v>41518</v>
      </c>
      <c r="F52" s="3"/>
      <c r="G52" s="11" t="s">
        <v>15</v>
      </c>
      <c r="H52" s="11"/>
    </row>
    <row r="53" spans="1:8" ht="16.5">
      <c r="A53" s="1" t="s">
        <v>169</v>
      </c>
      <c r="B53" s="1" t="s">
        <v>177</v>
      </c>
      <c r="C53" s="1" t="s">
        <v>21</v>
      </c>
      <c r="D53" s="1" t="s">
        <v>178</v>
      </c>
      <c r="E53" s="2">
        <v>41015</v>
      </c>
      <c r="F53" s="1" t="s">
        <v>70</v>
      </c>
      <c r="G53" s="11" t="s">
        <v>15</v>
      </c>
      <c r="H53" s="11"/>
    </row>
    <row r="54" spans="1:8" ht="16.5">
      <c r="A54" s="11" t="s">
        <v>169</v>
      </c>
      <c r="B54" s="11" t="s">
        <v>179</v>
      </c>
      <c r="C54" s="11" t="s">
        <v>180</v>
      </c>
      <c r="D54" s="11" t="s">
        <v>181</v>
      </c>
      <c r="E54" s="11"/>
      <c r="F54" s="11" t="s">
        <v>182</v>
      </c>
      <c r="G54" s="11" t="s">
        <v>15</v>
      </c>
      <c r="H54" s="11"/>
    </row>
    <row r="55" spans="1:8" ht="16.5">
      <c r="A55" s="11" t="s">
        <v>102</v>
      </c>
      <c r="B55" s="11" t="s">
        <v>183</v>
      </c>
      <c r="C55" s="11" t="s">
        <v>184</v>
      </c>
      <c r="D55" s="11" t="s">
        <v>185</v>
      </c>
      <c r="E55" s="13">
        <v>42795</v>
      </c>
      <c r="F55" s="11" t="s">
        <v>136</v>
      </c>
      <c r="G55" s="11" t="s">
        <v>15</v>
      </c>
      <c r="H55" s="11"/>
    </row>
    <row r="56" spans="1:8" ht="16.5">
      <c r="A56" s="3" t="s">
        <v>102</v>
      </c>
      <c r="B56" s="3" t="s">
        <v>186</v>
      </c>
      <c r="C56" s="3" t="s">
        <v>187</v>
      </c>
      <c r="D56" s="3" t="s">
        <v>188</v>
      </c>
      <c r="E56" s="4">
        <v>41897</v>
      </c>
      <c r="F56" s="3" t="s">
        <v>70</v>
      </c>
      <c r="G56" s="11" t="s">
        <v>15</v>
      </c>
      <c r="H56" s="11"/>
    </row>
    <row r="57" spans="1:8" ht="16.5">
      <c r="A57" s="11" t="s">
        <v>102</v>
      </c>
      <c r="B57" s="11" t="s">
        <v>189</v>
      </c>
      <c r="C57" s="11"/>
      <c r="D57" s="11" t="s">
        <v>190</v>
      </c>
      <c r="E57" s="11"/>
      <c r="F57" s="11"/>
      <c r="G57" s="11"/>
      <c r="H57" s="11"/>
    </row>
    <row r="58" spans="1:8" ht="16.5">
      <c r="A58" s="1" t="s">
        <v>32</v>
      </c>
      <c r="B58" s="1" t="s">
        <v>173</v>
      </c>
      <c r="C58" s="1" t="s">
        <v>28</v>
      </c>
      <c r="D58" s="1" t="s">
        <v>191</v>
      </c>
      <c r="E58" s="2">
        <v>40695</v>
      </c>
      <c r="F58" s="1" t="s">
        <v>46</v>
      </c>
      <c r="G58" s="11" t="s">
        <v>15</v>
      </c>
      <c r="H58" s="11"/>
    </row>
    <row r="59" spans="1:8" ht="16.5">
      <c r="A59" s="1" t="s">
        <v>32</v>
      </c>
      <c r="B59" s="1" t="s">
        <v>192</v>
      </c>
      <c r="C59" s="1" t="s">
        <v>193</v>
      </c>
      <c r="D59" s="1" t="s">
        <v>194</v>
      </c>
      <c r="E59" s="2">
        <v>40923</v>
      </c>
      <c r="F59" s="1" t="s">
        <v>182</v>
      </c>
      <c r="G59" s="11" t="s">
        <v>15</v>
      </c>
      <c r="H59" s="11"/>
    </row>
    <row r="60" spans="1:8" ht="16.5">
      <c r="A60" s="1" t="s">
        <v>32</v>
      </c>
      <c r="B60" s="1" t="s">
        <v>195</v>
      </c>
      <c r="C60" s="1" t="s">
        <v>95</v>
      </c>
      <c r="D60" s="1" t="s">
        <v>196</v>
      </c>
      <c r="E60" s="2">
        <v>40725</v>
      </c>
      <c r="F60" s="1" t="s">
        <v>136</v>
      </c>
      <c r="G60" s="11" t="s">
        <v>15</v>
      </c>
      <c r="H60" s="11"/>
    </row>
    <row r="61" spans="1:8" ht="16.5">
      <c r="A61" s="11" t="s">
        <v>32</v>
      </c>
      <c r="B61" s="11" t="s">
        <v>197</v>
      </c>
      <c r="C61" s="11" t="s">
        <v>28</v>
      </c>
      <c r="D61" s="11" t="s">
        <v>198</v>
      </c>
      <c r="E61" s="13">
        <v>42736</v>
      </c>
      <c r="F61" s="11" t="s">
        <v>46</v>
      </c>
      <c r="G61" s="11" t="s">
        <v>15</v>
      </c>
      <c r="H61" s="11"/>
    </row>
    <row r="62" spans="1:8" ht="16.5">
      <c r="A62" s="1" t="s">
        <v>32</v>
      </c>
      <c r="B62" s="1" t="s">
        <v>199</v>
      </c>
      <c r="C62" s="1" t="s">
        <v>180</v>
      </c>
      <c r="D62" s="1" t="s">
        <v>200</v>
      </c>
      <c r="E62" s="2">
        <v>40634</v>
      </c>
      <c r="F62" s="1" t="s">
        <v>46</v>
      </c>
      <c r="G62" s="11" t="s">
        <v>15</v>
      </c>
      <c r="H62" s="11"/>
    </row>
    <row r="63" spans="1:8" ht="16.5">
      <c r="A63" s="11" t="s">
        <v>32</v>
      </c>
      <c r="B63" s="11" t="s">
        <v>201</v>
      </c>
      <c r="C63" s="11" t="s">
        <v>202</v>
      </c>
      <c r="D63" s="11" t="s">
        <v>203</v>
      </c>
      <c r="E63" s="13">
        <v>42920</v>
      </c>
      <c r="F63" s="11" t="s">
        <v>131</v>
      </c>
      <c r="G63" s="11" t="s">
        <v>15</v>
      </c>
      <c r="H63" s="11"/>
    </row>
    <row r="64" spans="1:8" ht="16.5">
      <c r="A64" s="11" t="s">
        <v>32</v>
      </c>
      <c r="B64" s="11" t="s">
        <v>204</v>
      </c>
      <c r="C64" s="11" t="s">
        <v>28</v>
      </c>
      <c r="D64" s="11" t="s">
        <v>205</v>
      </c>
      <c r="E64" s="13">
        <v>42186</v>
      </c>
      <c r="F64" s="11"/>
      <c r="G64" s="11" t="s">
        <v>15</v>
      </c>
      <c r="H64" s="11"/>
    </row>
    <row r="65" spans="1:8" ht="16.5">
      <c r="A65" s="11" t="s">
        <v>32</v>
      </c>
      <c r="B65" s="11" t="s">
        <v>206</v>
      </c>
      <c r="C65" s="3" t="s">
        <v>207</v>
      </c>
      <c r="D65" s="11" t="s">
        <v>208</v>
      </c>
      <c r="E65" s="13">
        <v>42736</v>
      </c>
      <c r="F65" s="11" t="s">
        <v>136</v>
      </c>
      <c r="G65" s="11" t="s">
        <v>209</v>
      </c>
      <c r="H65" s="11"/>
    </row>
    <row r="66" spans="1:8" ht="16.5">
      <c r="A66" s="1" t="s">
        <v>32</v>
      </c>
      <c r="B66" s="1" t="s">
        <v>210</v>
      </c>
      <c r="C66" s="1" t="s">
        <v>28</v>
      </c>
      <c r="D66" s="1" t="s">
        <v>211</v>
      </c>
      <c r="E66" s="2">
        <v>41821</v>
      </c>
      <c r="F66" s="1" t="s">
        <v>46</v>
      </c>
      <c r="G66" s="11" t="s">
        <v>15</v>
      </c>
      <c r="H66" s="11"/>
    </row>
    <row r="67" spans="1:8" ht="16.5">
      <c r="A67" s="11" t="s">
        <v>32</v>
      </c>
      <c r="B67" s="11" t="s">
        <v>212</v>
      </c>
      <c r="C67" s="11" t="s">
        <v>13</v>
      </c>
      <c r="D67" s="11" t="s">
        <v>213</v>
      </c>
      <c r="E67" s="13">
        <v>42117</v>
      </c>
      <c r="F67" s="11" t="s">
        <v>51</v>
      </c>
      <c r="G67" s="11" t="s">
        <v>15</v>
      </c>
      <c r="H67" s="11"/>
    </row>
    <row r="68" spans="1:8" ht="16.5">
      <c r="A68" s="11" t="s">
        <v>32</v>
      </c>
      <c r="B68" s="11" t="s">
        <v>214</v>
      </c>
      <c r="C68" s="11" t="s">
        <v>28</v>
      </c>
      <c r="D68" s="14" t="s">
        <v>215</v>
      </c>
      <c r="E68" s="13">
        <v>42931</v>
      </c>
      <c r="F68" s="11" t="s">
        <v>85</v>
      </c>
      <c r="G68" s="11" t="s">
        <v>15</v>
      </c>
      <c r="H68" s="11"/>
    </row>
    <row r="69" spans="1:8" ht="16.5">
      <c r="A69" s="1" t="s">
        <v>32</v>
      </c>
      <c r="B69" s="1" t="s">
        <v>216</v>
      </c>
      <c r="C69" s="1" t="s">
        <v>21</v>
      </c>
      <c r="D69" s="1" t="s">
        <v>217</v>
      </c>
      <c r="E69" s="2">
        <v>40070</v>
      </c>
      <c r="F69" s="1" t="s">
        <v>70</v>
      </c>
      <c r="G69" s="11" t="s">
        <v>15</v>
      </c>
      <c r="H69" s="11"/>
    </row>
    <row r="70" spans="1:8" ht="16.5">
      <c r="A70" s="1" t="s">
        <v>38</v>
      </c>
      <c r="B70" s="1" t="s">
        <v>218</v>
      </c>
      <c r="C70" s="1" t="s">
        <v>219</v>
      </c>
      <c r="D70" s="1" t="s">
        <v>220</v>
      </c>
      <c r="E70" s="2">
        <v>41129</v>
      </c>
      <c r="F70" s="1" t="s">
        <v>221</v>
      </c>
      <c r="G70" s="11" t="s">
        <v>15</v>
      </c>
      <c r="H70" s="11"/>
    </row>
    <row r="71" spans="1:8" ht="16.5">
      <c r="A71" s="11" t="s">
        <v>38</v>
      </c>
      <c r="B71" s="11" t="s">
        <v>222</v>
      </c>
      <c r="C71" s="11" t="s">
        <v>21</v>
      </c>
      <c r="D71" s="11" t="s">
        <v>223</v>
      </c>
      <c r="E71" s="13">
        <v>40283</v>
      </c>
      <c r="F71" s="11" t="s">
        <v>64</v>
      </c>
      <c r="G71" s="11" t="s">
        <v>15</v>
      </c>
      <c r="H71" s="11"/>
    </row>
    <row r="72" spans="1:8" ht="16.5">
      <c r="A72" s="11" t="s">
        <v>38</v>
      </c>
      <c r="B72" s="11" t="s">
        <v>224</v>
      </c>
      <c r="C72" s="11" t="s">
        <v>187</v>
      </c>
      <c r="D72" s="11" t="s">
        <v>225</v>
      </c>
      <c r="E72" s="13">
        <v>40086</v>
      </c>
      <c r="F72" s="11" t="s">
        <v>46</v>
      </c>
      <c r="G72" s="11" t="s">
        <v>15</v>
      </c>
      <c r="H72" s="11"/>
    </row>
    <row r="73" spans="1:8" ht="16.5">
      <c r="A73" s="3" t="s">
        <v>38</v>
      </c>
      <c r="B73" s="3" t="s">
        <v>226</v>
      </c>
      <c r="C73" s="3" t="s">
        <v>21</v>
      </c>
      <c r="D73" s="3" t="s">
        <v>227</v>
      </c>
      <c r="E73" s="4">
        <v>41852</v>
      </c>
      <c r="F73" s="3" t="s">
        <v>131</v>
      </c>
      <c r="G73" s="11" t="s">
        <v>15</v>
      </c>
      <c r="H73" s="11"/>
    </row>
    <row r="74" spans="1:8" ht="16.5">
      <c r="A74" s="3" t="s">
        <v>38</v>
      </c>
      <c r="B74" s="3" t="s">
        <v>186</v>
      </c>
      <c r="C74" s="3" t="s">
        <v>228</v>
      </c>
      <c r="D74" s="3" t="s">
        <v>229</v>
      </c>
      <c r="E74" s="13">
        <v>42125</v>
      </c>
      <c r="F74" s="3" t="s">
        <v>230</v>
      </c>
      <c r="G74" s="11" t="s">
        <v>15</v>
      </c>
      <c r="H74" s="11"/>
    </row>
    <row r="75" spans="1:8" ht="16.5">
      <c r="A75" s="11" t="s">
        <v>38</v>
      </c>
      <c r="B75" s="11" t="s">
        <v>231</v>
      </c>
      <c r="C75" s="11" t="s">
        <v>21</v>
      </c>
      <c r="D75" s="11" t="s">
        <v>232</v>
      </c>
      <c r="E75" s="13">
        <v>41871</v>
      </c>
      <c r="F75" s="11" t="s">
        <v>64</v>
      </c>
      <c r="G75" s="11" t="s">
        <v>15</v>
      </c>
      <c r="H75" s="11"/>
    </row>
    <row r="76" spans="1:8" ht="16.5">
      <c r="A76" s="11" t="s">
        <v>38</v>
      </c>
      <c r="B76" s="11" t="s">
        <v>233</v>
      </c>
      <c r="C76" s="11" t="s">
        <v>234</v>
      </c>
      <c r="D76" s="14" t="s">
        <v>235</v>
      </c>
      <c r="E76" s="13">
        <v>42856</v>
      </c>
      <c r="F76" s="11" t="s">
        <v>131</v>
      </c>
      <c r="G76" s="11" t="s">
        <v>15</v>
      </c>
      <c r="H76" s="11"/>
    </row>
    <row r="77" spans="1:8" ht="16.5">
      <c r="A77" s="3" t="s">
        <v>38</v>
      </c>
      <c r="B77" s="3" t="s">
        <v>236</v>
      </c>
      <c r="C77" s="3" t="s">
        <v>187</v>
      </c>
      <c r="D77" s="3" t="s">
        <v>237</v>
      </c>
      <c r="E77" s="4">
        <v>41699</v>
      </c>
      <c r="F77" s="3" t="s">
        <v>85</v>
      </c>
      <c r="G77" s="11" t="s">
        <v>15</v>
      </c>
      <c r="H77" s="11"/>
    </row>
    <row r="78" spans="1:8" ht="33">
      <c r="A78" s="3" t="s">
        <v>82</v>
      </c>
      <c r="B78" s="3" t="s">
        <v>195</v>
      </c>
      <c r="C78" s="3" t="s">
        <v>95</v>
      </c>
      <c r="D78" s="1" t="s">
        <v>238</v>
      </c>
      <c r="E78" s="4">
        <v>39767</v>
      </c>
      <c r="F78" s="3"/>
      <c r="G78" s="11" t="s">
        <v>15</v>
      </c>
      <c r="H78" s="11"/>
    </row>
    <row r="79" spans="1:8" ht="33">
      <c r="A79" s="1" t="s">
        <v>82</v>
      </c>
      <c r="B79" s="1" t="s">
        <v>175</v>
      </c>
      <c r="C79" s="1" t="s">
        <v>21</v>
      </c>
      <c r="D79" s="1" t="s">
        <v>239</v>
      </c>
      <c r="E79" s="2">
        <v>42058</v>
      </c>
      <c r="F79" s="1" t="s">
        <v>240</v>
      </c>
      <c r="G79" s="11" t="s">
        <v>15</v>
      </c>
      <c r="H79" s="11"/>
    </row>
    <row r="80" spans="1:8" ht="16.5">
      <c r="A80" s="3" t="s">
        <v>82</v>
      </c>
      <c r="B80" s="3" t="s">
        <v>241</v>
      </c>
      <c r="C80" s="3" t="s">
        <v>242</v>
      </c>
      <c r="D80" s="3" t="s">
        <v>243</v>
      </c>
      <c r="E80" s="4">
        <v>40497</v>
      </c>
      <c r="F80" s="3"/>
      <c r="G80" s="11" t="s">
        <v>15</v>
      </c>
      <c r="H80" s="11"/>
    </row>
    <row r="81" spans="1:8" ht="16.5">
      <c r="A81" s="3" t="s">
        <v>82</v>
      </c>
      <c r="B81" s="3" t="s">
        <v>244</v>
      </c>
      <c r="C81" s="3" t="s">
        <v>242</v>
      </c>
      <c r="D81" s="3" t="s">
        <v>245</v>
      </c>
      <c r="E81" s="4">
        <v>40862</v>
      </c>
      <c r="F81" s="3"/>
      <c r="G81" s="11" t="s">
        <v>15</v>
      </c>
      <c r="H81" s="11"/>
    </row>
    <row r="82" spans="1:8" ht="16.5">
      <c r="A82" s="11" t="s">
        <v>124</v>
      </c>
      <c r="B82" s="11" t="s">
        <v>246</v>
      </c>
      <c r="C82" s="11" t="s">
        <v>34</v>
      </c>
      <c r="D82" s="11" t="s">
        <v>247</v>
      </c>
      <c r="E82" s="11"/>
      <c r="F82" s="11" t="s">
        <v>248</v>
      </c>
      <c r="G82" s="11" t="s">
        <v>37</v>
      </c>
      <c r="H82" s="11"/>
    </row>
    <row r="83" spans="1:8" ht="33">
      <c r="A83" s="11" t="s">
        <v>124</v>
      </c>
      <c r="B83" s="11" t="s">
        <v>246</v>
      </c>
      <c r="C83" s="11" t="s">
        <v>34</v>
      </c>
      <c r="D83" s="14" t="s">
        <v>249</v>
      </c>
      <c r="E83" s="11"/>
      <c r="F83" s="11" t="s">
        <v>248</v>
      </c>
      <c r="G83" s="11" t="s">
        <v>37</v>
      </c>
      <c r="H83" s="11"/>
    </row>
    <row r="84" spans="1:8" ht="33">
      <c r="A84" s="11" t="s">
        <v>124</v>
      </c>
      <c r="B84" s="11" t="s">
        <v>250</v>
      </c>
      <c r="C84" s="11" t="s">
        <v>34</v>
      </c>
      <c r="D84" s="14" t="s">
        <v>251</v>
      </c>
      <c r="E84" s="11"/>
      <c r="F84" s="11" t="s">
        <v>252</v>
      </c>
      <c r="G84" s="11" t="s">
        <v>37</v>
      </c>
      <c r="H84" s="11"/>
    </row>
    <row r="85" spans="1:8" ht="16.5">
      <c r="A85" s="1" t="s">
        <v>86</v>
      </c>
      <c r="B85" s="1" t="s">
        <v>253</v>
      </c>
      <c r="C85" s="1" t="s">
        <v>122</v>
      </c>
      <c r="D85" s="1" t="s">
        <v>254</v>
      </c>
      <c r="E85" s="2">
        <v>41609</v>
      </c>
      <c r="F85" s="1" t="s">
        <v>46</v>
      </c>
      <c r="G85" s="11" t="s">
        <v>15</v>
      </c>
      <c r="H85" s="11"/>
    </row>
    <row r="86" spans="1:8" ht="16.5">
      <c r="A86" s="3" t="s">
        <v>74</v>
      </c>
      <c r="B86" s="3" t="s">
        <v>27</v>
      </c>
      <c r="C86" s="3" t="s">
        <v>28</v>
      </c>
      <c r="D86" s="1" t="s">
        <v>255</v>
      </c>
      <c r="E86" s="4">
        <v>41579</v>
      </c>
      <c r="F86" s="3" t="s">
        <v>256</v>
      </c>
      <c r="G86" s="11" t="s">
        <v>15</v>
      </c>
      <c r="H86" s="11"/>
    </row>
    <row r="87" spans="1:8" ht="16.5">
      <c r="A87" s="3" t="s">
        <v>74</v>
      </c>
      <c r="B87" s="3" t="s">
        <v>257</v>
      </c>
      <c r="C87" s="3" t="s">
        <v>21</v>
      </c>
      <c r="D87" s="3" t="s">
        <v>258</v>
      </c>
      <c r="E87" s="3">
        <v>2013</v>
      </c>
      <c r="F87" s="3" t="s">
        <v>259</v>
      </c>
      <c r="G87" s="11" t="s">
        <v>15</v>
      </c>
      <c r="H87" s="11"/>
    </row>
    <row r="88" spans="1:8" ht="16.5">
      <c r="A88" s="11" t="s">
        <v>74</v>
      </c>
      <c r="B88" s="11" t="s">
        <v>137</v>
      </c>
      <c r="C88" s="11" t="s">
        <v>95</v>
      </c>
      <c r="D88" s="11" t="s">
        <v>260</v>
      </c>
      <c r="E88" s="11">
        <v>2014</v>
      </c>
      <c r="F88" s="11" t="s">
        <v>261</v>
      </c>
      <c r="G88" s="11" t="s">
        <v>15</v>
      </c>
      <c r="H88" s="11"/>
    </row>
    <row r="89" spans="1:8" ht="16.5">
      <c r="A89" s="11" t="s">
        <v>74</v>
      </c>
      <c r="B89" s="11" t="s">
        <v>262</v>
      </c>
      <c r="C89" s="11" t="s">
        <v>263</v>
      </c>
      <c r="D89" s="11" t="s">
        <v>264</v>
      </c>
      <c r="E89" s="15">
        <v>41306</v>
      </c>
      <c r="F89" s="11" t="s">
        <v>265</v>
      </c>
      <c r="G89" s="11" t="s">
        <v>15</v>
      </c>
      <c r="H89" s="11"/>
    </row>
    <row r="90" spans="1:8" ht="16.5">
      <c r="A90" s="11" t="s">
        <v>74</v>
      </c>
      <c r="B90" s="11" t="s">
        <v>262</v>
      </c>
      <c r="C90" s="11" t="s">
        <v>263</v>
      </c>
      <c r="D90" s="11" t="s">
        <v>266</v>
      </c>
      <c r="E90" s="15">
        <v>42917</v>
      </c>
      <c r="F90" s="11" t="s">
        <v>267</v>
      </c>
      <c r="G90" s="11" t="s">
        <v>15</v>
      </c>
      <c r="H90" s="11"/>
    </row>
    <row r="91" spans="1:8" ht="16.5">
      <c r="A91" s="3" t="s">
        <v>42</v>
      </c>
      <c r="B91" s="3" t="s">
        <v>268</v>
      </c>
      <c r="C91" s="3" t="s">
        <v>117</v>
      </c>
      <c r="D91" s="3" t="s">
        <v>269</v>
      </c>
      <c r="E91" s="4">
        <v>41536</v>
      </c>
      <c r="F91" s="3" t="s">
        <v>70</v>
      </c>
      <c r="G91" s="11" t="s">
        <v>15</v>
      </c>
      <c r="H91" s="11"/>
    </row>
    <row r="92" spans="1:8" ht="16.5">
      <c r="A92" s="3" t="s">
        <v>42</v>
      </c>
      <c r="B92" s="3" t="s">
        <v>270</v>
      </c>
      <c r="C92" s="3" t="s">
        <v>180</v>
      </c>
      <c r="D92" s="3" t="s">
        <v>271</v>
      </c>
      <c r="E92" s="4">
        <v>41061</v>
      </c>
      <c r="F92" s="3" t="s">
        <v>131</v>
      </c>
      <c r="G92" s="11" t="s">
        <v>15</v>
      </c>
      <c r="H92" s="11"/>
    </row>
    <row r="93" spans="1:8" ht="16.5">
      <c r="A93" s="3" t="s">
        <v>42</v>
      </c>
      <c r="B93" s="3" t="s">
        <v>257</v>
      </c>
      <c r="C93" s="3" t="s">
        <v>21</v>
      </c>
      <c r="D93" s="3" t="s">
        <v>272</v>
      </c>
      <c r="E93" s="4">
        <v>39553</v>
      </c>
      <c r="F93" s="3" t="s">
        <v>131</v>
      </c>
      <c r="G93" s="11" t="s">
        <v>15</v>
      </c>
      <c r="H93" s="11"/>
    </row>
    <row r="94" spans="1:8" ht="16.5">
      <c r="A94" s="11" t="s">
        <v>42</v>
      </c>
      <c r="B94" s="11" t="s">
        <v>273</v>
      </c>
      <c r="C94" s="11" t="s">
        <v>21</v>
      </c>
      <c r="D94" s="11" t="s">
        <v>274</v>
      </c>
      <c r="E94" s="13">
        <v>42495</v>
      </c>
      <c r="F94" s="11" t="s">
        <v>64</v>
      </c>
      <c r="G94" s="11" t="s">
        <v>15</v>
      </c>
      <c r="H94" s="11"/>
    </row>
    <row r="95" spans="1:8" ht="16.5">
      <c r="A95" s="3" t="s">
        <v>42</v>
      </c>
      <c r="B95" s="3" t="s">
        <v>275</v>
      </c>
      <c r="C95" s="3" t="s">
        <v>13</v>
      </c>
      <c r="D95" s="1" t="s">
        <v>276</v>
      </c>
      <c r="E95" s="4">
        <v>41122</v>
      </c>
      <c r="F95" s="3" t="s">
        <v>182</v>
      </c>
      <c r="G95" s="11" t="s">
        <v>15</v>
      </c>
      <c r="H95" s="11"/>
    </row>
    <row r="96" spans="1:8" ht="16.5">
      <c r="A96" s="11" t="s">
        <v>42</v>
      </c>
      <c r="B96" s="11" t="s">
        <v>137</v>
      </c>
      <c r="C96" s="11" t="s">
        <v>95</v>
      </c>
      <c r="D96" s="11" t="s">
        <v>277</v>
      </c>
      <c r="E96" s="13">
        <v>42713</v>
      </c>
      <c r="F96" s="11" t="s">
        <v>70</v>
      </c>
      <c r="G96" s="11" t="s">
        <v>15</v>
      </c>
      <c r="H96" s="11"/>
    </row>
    <row r="97" spans="1:8" ht="16.5">
      <c r="A97" s="3" t="s">
        <v>42</v>
      </c>
      <c r="B97" s="3" t="s">
        <v>278</v>
      </c>
      <c r="C97" s="3" t="s">
        <v>13</v>
      </c>
      <c r="D97" s="3" t="s">
        <v>279</v>
      </c>
      <c r="E97" s="4">
        <v>40299</v>
      </c>
      <c r="F97" s="3" t="s">
        <v>131</v>
      </c>
      <c r="G97" s="11" t="s">
        <v>15</v>
      </c>
      <c r="H97" s="11"/>
    </row>
    <row r="98" spans="1:8" ht="16.5">
      <c r="A98" s="3" t="s">
        <v>42</v>
      </c>
      <c r="B98" s="3" t="s">
        <v>280</v>
      </c>
      <c r="C98" s="3" t="s">
        <v>21</v>
      </c>
      <c r="D98" s="3" t="s">
        <v>281</v>
      </c>
      <c r="E98" s="4">
        <v>40066</v>
      </c>
      <c r="F98" s="3" t="s">
        <v>131</v>
      </c>
      <c r="G98" s="11" t="s">
        <v>15</v>
      </c>
      <c r="H98" s="11"/>
    </row>
    <row r="99" spans="1:8" ht="16.5">
      <c r="A99" s="3" t="s">
        <v>42</v>
      </c>
      <c r="B99" s="3" t="s">
        <v>282</v>
      </c>
      <c r="C99" s="3" t="s">
        <v>283</v>
      </c>
      <c r="D99" s="3" t="s">
        <v>284</v>
      </c>
      <c r="E99" s="4">
        <v>42058</v>
      </c>
      <c r="F99" s="3" t="s">
        <v>70</v>
      </c>
      <c r="G99" s="11" t="s">
        <v>15</v>
      </c>
      <c r="H99" s="11"/>
    </row>
    <row r="100" spans="1:8" ht="16.5">
      <c r="A100" s="3" t="s">
        <v>42</v>
      </c>
      <c r="B100" s="3" t="s">
        <v>285</v>
      </c>
      <c r="C100" s="3" t="s">
        <v>117</v>
      </c>
      <c r="D100" s="3" t="s">
        <v>286</v>
      </c>
      <c r="E100" s="4">
        <v>41061</v>
      </c>
      <c r="F100" s="3" t="s">
        <v>70</v>
      </c>
      <c r="G100" s="11" t="s">
        <v>15</v>
      </c>
      <c r="H100" s="11"/>
    </row>
    <row r="101" spans="1:8" ht="16.5">
      <c r="A101" s="3" t="s">
        <v>42</v>
      </c>
      <c r="B101" s="3" t="s">
        <v>287</v>
      </c>
      <c r="C101" s="3" t="s">
        <v>288</v>
      </c>
      <c r="D101" s="1" t="s">
        <v>289</v>
      </c>
      <c r="E101" s="4">
        <v>41805</v>
      </c>
      <c r="F101" s="3" t="s">
        <v>290</v>
      </c>
      <c r="G101" s="11" t="s">
        <v>15</v>
      </c>
      <c r="H101" s="11"/>
    </row>
    <row r="102" spans="1:8" ht="16.5">
      <c r="A102" s="11" t="s">
        <v>42</v>
      </c>
      <c r="B102" s="11" t="s">
        <v>291</v>
      </c>
      <c r="C102" s="11" t="s">
        <v>292</v>
      </c>
      <c r="D102" s="11" t="s">
        <v>293</v>
      </c>
      <c r="E102" s="13">
        <v>42614</v>
      </c>
      <c r="F102" s="11" t="s">
        <v>154</v>
      </c>
      <c r="G102" s="11" t="s">
        <v>15</v>
      </c>
      <c r="H102" s="11"/>
    </row>
    <row r="103" spans="1:8" ht="16.5">
      <c r="A103" s="3" t="s">
        <v>42</v>
      </c>
      <c r="B103" s="3" t="s">
        <v>294</v>
      </c>
      <c r="C103" s="3" t="s">
        <v>21</v>
      </c>
      <c r="D103" s="1" t="s">
        <v>295</v>
      </c>
      <c r="E103" s="4">
        <v>41902</v>
      </c>
      <c r="F103" s="3" t="s">
        <v>64</v>
      </c>
      <c r="G103" s="11" t="s">
        <v>15</v>
      </c>
    </row>
    <row r="104" spans="1:8" ht="16.5">
      <c r="A104" s="11" t="s">
        <v>42</v>
      </c>
      <c r="B104" s="11" t="s">
        <v>296</v>
      </c>
      <c r="C104" s="11" t="s">
        <v>180</v>
      </c>
      <c r="D104" s="11" t="s">
        <v>297</v>
      </c>
      <c r="E104" s="13">
        <v>42465</v>
      </c>
      <c r="F104" s="11" t="s">
        <v>182</v>
      </c>
      <c r="G104" s="11" t="s">
        <v>15</v>
      </c>
    </row>
    <row r="105" spans="1:8" ht="16.5">
      <c r="A105" s="3" t="s">
        <v>42</v>
      </c>
      <c r="B105" s="3" t="s">
        <v>298</v>
      </c>
      <c r="C105" s="3" t="s">
        <v>21</v>
      </c>
      <c r="D105" s="3" t="s">
        <v>299</v>
      </c>
      <c r="E105" s="4">
        <v>40725</v>
      </c>
      <c r="F105" s="3" t="s">
        <v>70</v>
      </c>
      <c r="G105" s="11" t="s">
        <v>15</v>
      </c>
    </row>
    <row r="106" spans="1:8" ht="16.5">
      <c r="A106" s="3" t="s">
        <v>42</v>
      </c>
      <c r="B106" s="3" t="s">
        <v>298</v>
      </c>
      <c r="C106" s="3" t="s">
        <v>21</v>
      </c>
      <c r="D106" s="3"/>
      <c r="E106" s="4">
        <v>41008</v>
      </c>
      <c r="F106" s="3" t="s">
        <v>131</v>
      </c>
      <c r="G106" s="11" t="s">
        <v>15</v>
      </c>
    </row>
    <row r="107" spans="1:8" ht="16.5">
      <c r="A107" s="11" t="s">
        <v>42</v>
      </c>
      <c r="B107" s="11" t="s">
        <v>300</v>
      </c>
      <c r="C107" s="11" t="s">
        <v>301</v>
      </c>
      <c r="D107" s="11" t="s">
        <v>302</v>
      </c>
      <c r="E107" s="13">
        <v>42411</v>
      </c>
      <c r="F107" s="11" t="s">
        <v>136</v>
      </c>
      <c r="G107" s="11" t="s">
        <v>303</v>
      </c>
    </row>
    <row r="108" spans="1:8" ht="16.5">
      <c r="A108" s="11" t="s">
        <v>42</v>
      </c>
      <c r="B108" s="17" t="s">
        <v>300</v>
      </c>
      <c r="C108" s="11" t="s">
        <v>301</v>
      </c>
      <c r="D108" s="11" t="s">
        <v>304</v>
      </c>
      <c r="E108" s="13">
        <v>42912</v>
      </c>
      <c r="F108" s="11" t="s">
        <v>136</v>
      </c>
      <c r="G108" s="11" t="s">
        <v>303</v>
      </c>
    </row>
    <row r="109" spans="1:8" ht="16.5">
      <c r="A109" s="3" t="s">
        <v>42</v>
      </c>
      <c r="B109" s="3" t="s">
        <v>305</v>
      </c>
      <c r="C109" s="3" t="s">
        <v>292</v>
      </c>
      <c r="D109" s="3" t="s">
        <v>306</v>
      </c>
      <c r="E109" s="4">
        <v>41852</v>
      </c>
      <c r="F109" s="3" t="s">
        <v>154</v>
      </c>
      <c r="G109" s="11" t="s">
        <v>15</v>
      </c>
    </row>
    <row r="110" spans="1:8" ht="16.5">
      <c r="A110" s="3" t="s">
        <v>42</v>
      </c>
      <c r="B110" s="3" t="s">
        <v>307</v>
      </c>
      <c r="C110" s="3" t="s">
        <v>21</v>
      </c>
      <c r="D110" s="1" t="s">
        <v>308</v>
      </c>
      <c r="E110" s="4">
        <v>40807</v>
      </c>
      <c r="F110" s="3" t="s">
        <v>64</v>
      </c>
      <c r="G110" s="11" t="s">
        <v>15</v>
      </c>
    </row>
    <row r="111" spans="1:8" ht="16.5">
      <c r="A111" s="3" t="s">
        <v>42</v>
      </c>
      <c r="B111" s="3" t="s">
        <v>309</v>
      </c>
      <c r="C111" s="3" t="s">
        <v>95</v>
      </c>
      <c r="D111" s="3" t="s">
        <v>310</v>
      </c>
      <c r="E111" s="4">
        <v>41730</v>
      </c>
      <c r="F111" s="3" t="s">
        <v>136</v>
      </c>
      <c r="G111" s="11" t="s">
        <v>15</v>
      </c>
    </row>
    <row r="112" spans="1:8" ht="16.5">
      <c r="A112" s="3" t="s">
        <v>42</v>
      </c>
      <c r="B112" s="3" t="s">
        <v>311</v>
      </c>
      <c r="C112" s="3" t="s">
        <v>117</v>
      </c>
      <c r="D112" s="1" t="s">
        <v>312</v>
      </c>
      <c r="E112" s="4">
        <v>41907</v>
      </c>
      <c r="F112" s="3" t="s">
        <v>313</v>
      </c>
      <c r="G112" s="11" t="s">
        <v>15</v>
      </c>
    </row>
    <row r="113" spans="1:7" ht="16.5">
      <c r="A113" s="3" t="s">
        <v>42</v>
      </c>
      <c r="B113" s="3" t="s">
        <v>314</v>
      </c>
      <c r="C113" s="3" t="s">
        <v>315</v>
      </c>
      <c r="D113" s="3" t="s">
        <v>316</v>
      </c>
      <c r="E113" s="4">
        <v>40756</v>
      </c>
      <c r="F113" s="3" t="s">
        <v>131</v>
      </c>
      <c r="G113" s="11" t="s">
        <v>15</v>
      </c>
    </row>
    <row r="114" spans="1:7" ht="16.5">
      <c r="A114" s="3" t="s">
        <v>42</v>
      </c>
      <c r="B114" s="3" t="s">
        <v>314</v>
      </c>
      <c r="C114" s="3" t="s">
        <v>315</v>
      </c>
      <c r="D114" s="3" t="s">
        <v>317</v>
      </c>
      <c r="E114" s="4">
        <v>41105</v>
      </c>
      <c r="F114" s="3" t="s">
        <v>131</v>
      </c>
      <c r="G114" s="11" t="s">
        <v>15</v>
      </c>
    </row>
    <row r="115" spans="1:7" ht="16.5">
      <c r="A115" s="3" t="s">
        <v>42</v>
      </c>
      <c r="B115" s="3" t="s">
        <v>318</v>
      </c>
      <c r="C115" s="3" t="s">
        <v>21</v>
      </c>
      <c r="D115" s="3" t="s">
        <v>319</v>
      </c>
      <c r="E115" s="4">
        <v>41947</v>
      </c>
      <c r="F115" s="3" t="s">
        <v>131</v>
      </c>
      <c r="G115" s="11" t="s">
        <v>15</v>
      </c>
    </row>
    <row r="116" spans="1:7" ht="16.5">
      <c r="A116" s="3" t="s">
        <v>42</v>
      </c>
      <c r="B116" s="3" t="s">
        <v>320</v>
      </c>
      <c r="C116" s="3" t="s">
        <v>54</v>
      </c>
      <c r="D116" s="3" t="s">
        <v>321</v>
      </c>
      <c r="E116" s="4">
        <v>41540</v>
      </c>
      <c r="F116" s="3" t="s">
        <v>56</v>
      </c>
      <c r="G116" s="11" t="s">
        <v>15</v>
      </c>
    </row>
    <row r="117" spans="1:7" ht="16.5">
      <c r="A117" s="3" t="s">
        <v>42</v>
      </c>
      <c r="B117" s="3" t="s">
        <v>320</v>
      </c>
      <c r="C117" s="3" t="s">
        <v>54</v>
      </c>
      <c r="D117" s="3" t="s">
        <v>322</v>
      </c>
      <c r="E117" s="4">
        <v>41518</v>
      </c>
      <c r="F117" s="3" t="s">
        <v>56</v>
      </c>
      <c r="G117" s="11" t="s">
        <v>15</v>
      </c>
    </row>
    <row r="118" spans="1:7" ht="16.5">
      <c r="A118" s="3" t="s">
        <v>42</v>
      </c>
      <c r="B118" s="3" t="s">
        <v>323</v>
      </c>
      <c r="C118" s="3" t="s">
        <v>187</v>
      </c>
      <c r="D118" s="1" t="s">
        <v>324</v>
      </c>
      <c r="E118" s="4">
        <v>41712</v>
      </c>
      <c r="F118" s="3" t="s">
        <v>46</v>
      </c>
      <c r="G118" s="11" t="s">
        <v>15</v>
      </c>
    </row>
    <row r="119" spans="1:7" ht="16.5">
      <c r="A119" s="11" t="s">
        <v>42</v>
      </c>
      <c r="B119" s="11" t="s">
        <v>323</v>
      </c>
      <c r="C119" s="11" t="s">
        <v>187</v>
      </c>
      <c r="D119" s="11" t="s">
        <v>325</v>
      </c>
      <c r="E119" s="11"/>
      <c r="F119" s="11"/>
      <c r="G119" s="11" t="s">
        <v>15</v>
      </c>
    </row>
    <row r="120" spans="1:7" ht="16.5">
      <c r="A120" s="3" t="s">
        <v>42</v>
      </c>
      <c r="B120" s="3" t="s">
        <v>326</v>
      </c>
      <c r="C120" s="3"/>
      <c r="D120" s="1" t="s">
        <v>327</v>
      </c>
      <c r="E120" s="4">
        <v>40299</v>
      </c>
      <c r="F120" s="3" t="s">
        <v>46</v>
      </c>
      <c r="G120" s="11" t="s">
        <v>15</v>
      </c>
    </row>
    <row r="121" spans="1:7" ht="16.5">
      <c r="A121" s="11" t="s">
        <v>42</v>
      </c>
      <c r="B121" s="11" t="s">
        <v>328</v>
      </c>
      <c r="C121" s="11" t="s">
        <v>187</v>
      </c>
      <c r="D121" s="11" t="s">
        <v>329</v>
      </c>
      <c r="E121" s="13">
        <v>42917</v>
      </c>
      <c r="F121" s="11" t="s">
        <v>290</v>
      </c>
      <c r="G121" s="11" t="s">
        <v>330</v>
      </c>
    </row>
    <row r="122" spans="1:7" ht="16.5">
      <c r="A122" s="3" t="s">
        <v>42</v>
      </c>
      <c r="B122" s="3"/>
      <c r="C122" s="3" t="s">
        <v>21</v>
      </c>
      <c r="D122" s="3" t="s">
        <v>331</v>
      </c>
      <c r="E122" s="4">
        <v>40892</v>
      </c>
      <c r="F122" s="3" t="s">
        <v>131</v>
      </c>
      <c r="G122" s="11" t="s">
        <v>15</v>
      </c>
    </row>
    <row r="123" spans="1:7" ht="16.5" customHeight="1">
      <c r="A123" s="3" t="s">
        <v>42</v>
      </c>
      <c r="B123" s="3"/>
      <c r="C123" s="3" t="s">
        <v>21</v>
      </c>
      <c r="D123" s="3" t="s">
        <v>332</v>
      </c>
      <c r="E123" s="4">
        <v>40963</v>
      </c>
      <c r="F123" s="3" t="s">
        <v>131</v>
      </c>
      <c r="G123" s="11" t="s">
        <v>15</v>
      </c>
    </row>
    <row r="124" spans="1:7" ht="16.5">
      <c r="A124" s="3" t="s">
        <v>42</v>
      </c>
      <c r="B124" s="3"/>
      <c r="C124" s="3" t="s">
        <v>21</v>
      </c>
      <c r="D124" s="3" t="s">
        <v>333</v>
      </c>
      <c r="E124" s="4">
        <v>41791</v>
      </c>
      <c r="F124" s="3" t="s">
        <v>131</v>
      </c>
      <c r="G124" s="11" t="s">
        <v>15</v>
      </c>
    </row>
    <row r="125" spans="1:7" ht="16.5">
      <c r="A125" s="11" t="s">
        <v>42</v>
      </c>
      <c r="B125" s="11" t="s">
        <v>157</v>
      </c>
      <c r="C125" s="11" t="s">
        <v>95</v>
      </c>
      <c r="D125" s="11" t="s">
        <v>334</v>
      </c>
      <c r="E125" s="13">
        <v>42736</v>
      </c>
      <c r="F125" s="11" t="s">
        <v>131</v>
      </c>
      <c r="G125" s="11" t="s">
        <v>335</v>
      </c>
    </row>
    <row r="126" spans="1:7" ht="16.5">
      <c r="A126" s="11" t="s">
        <v>42</v>
      </c>
      <c r="B126" s="11"/>
      <c r="C126" s="11"/>
      <c r="D126" s="11"/>
      <c r="E126" s="11"/>
      <c r="F126" s="11"/>
      <c r="G126" s="11" t="s">
        <v>15</v>
      </c>
    </row>
    <row r="127" spans="1:7" ht="16.5">
      <c r="A127" s="11" t="s">
        <v>42</v>
      </c>
      <c r="B127" s="11"/>
      <c r="C127" s="11"/>
      <c r="D127" s="11"/>
      <c r="E127" s="11"/>
      <c r="F127" s="11"/>
      <c r="G127" s="11" t="s">
        <v>15</v>
      </c>
    </row>
    <row r="128" spans="1:7" ht="16.5">
      <c r="A128" s="11" t="s">
        <v>42</v>
      </c>
      <c r="B128" s="11"/>
      <c r="C128" s="11"/>
      <c r="D128" s="11"/>
      <c r="E128" s="11"/>
      <c r="F128" s="11"/>
      <c r="G128" s="11" t="s">
        <v>15</v>
      </c>
    </row>
    <row r="129" spans="1:7" ht="16.5">
      <c r="A129" s="11" t="s">
        <v>47</v>
      </c>
      <c r="B129" s="11" t="s">
        <v>336</v>
      </c>
      <c r="C129" s="11" t="s">
        <v>95</v>
      </c>
      <c r="D129" s="11" t="s">
        <v>337</v>
      </c>
      <c r="E129" s="13">
        <v>42826</v>
      </c>
      <c r="F129" s="11" t="s">
        <v>64</v>
      </c>
      <c r="G129" s="11" t="s">
        <v>15</v>
      </c>
    </row>
    <row r="130" spans="1:7" ht="16.5">
      <c r="A130" s="3" t="s">
        <v>47</v>
      </c>
      <c r="B130" s="3" t="s">
        <v>338</v>
      </c>
      <c r="C130" s="3" t="s">
        <v>193</v>
      </c>
      <c r="D130" s="1" t="s">
        <v>339</v>
      </c>
      <c r="E130" s="4">
        <v>41905</v>
      </c>
      <c r="F130" s="3" t="s">
        <v>182</v>
      </c>
      <c r="G130" s="11" t="s">
        <v>15</v>
      </c>
    </row>
    <row r="131" spans="1:7" ht="16.5">
      <c r="A131" s="3" t="s">
        <v>47</v>
      </c>
      <c r="B131" s="3" t="s">
        <v>340</v>
      </c>
      <c r="C131" s="3" t="s">
        <v>21</v>
      </c>
      <c r="D131" s="1" t="s">
        <v>341</v>
      </c>
      <c r="E131" s="4">
        <v>41122</v>
      </c>
      <c r="F131" s="3" t="s">
        <v>85</v>
      </c>
      <c r="G131" s="11" t="s">
        <v>15</v>
      </c>
    </row>
    <row r="132" spans="1:7" ht="16.5">
      <c r="A132" s="11" t="s">
        <v>89</v>
      </c>
      <c r="B132" s="11" t="s">
        <v>342</v>
      </c>
      <c r="C132" s="11" t="s">
        <v>164</v>
      </c>
      <c r="D132" s="11" t="s">
        <v>343</v>
      </c>
      <c r="E132" s="13">
        <v>42979</v>
      </c>
      <c r="F132" s="11" t="s">
        <v>166</v>
      </c>
      <c r="G132" s="11" t="s">
        <v>15</v>
      </c>
    </row>
    <row r="133" spans="1:7" ht="16.5">
      <c r="A133" s="3" t="s">
        <v>89</v>
      </c>
      <c r="B133" s="3" t="s">
        <v>344</v>
      </c>
      <c r="C133" s="3" t="s">
        <v>288</v>
      </c>
      <c r="D133" s="3" t="s">
        <v>345</v>
      </c>
      <c r="E133" s="4">
        <v>41456</v>
      </c>
      <c r="F133" s="3" t="s">
        <v>166</v>
      </c>
      <c r="G133" s="11" t="s">
        <v>15</v>
      </c>
    </row>
    <row r="134" spans="1:7" ht="16.5">
      <c r="A134" s="3" t="s">
        <v>52</v>
      </c>
      <c r="B134" s="3" t="s">
        <v>346</v>
      </c>
      <c r="C134" s="3"/>
      <c r="D134" s="1" t="s">
        <v>347</v>
      </c>
      <c r="E134" s="4">
        <v>41883</v>
      </c>
      <c r="F134" s="3" t="s">
        <v>46</v>
      </c>
      <c r="G134" s="11" t="s">
        <v>15</v>
      </c>
    </row>
    <row r="135" spans="1:7" ht="16.5">
      <c r="A135" s="11" t="s">
        <v>52</v>
      </c>
      <c r="B135" s="11" t="s">
        <v>171</v>
      </c>
      <c r="C135" s="11" t="s">
        <v>95</v>
      </c>
      <c r="D135" s="14" t="s">
        <v>348</v>
      </c>
      <c r="E135" s="13">
        <v>41699</v>
      </c>
      <c r="F135" s="11" t="s">
        <v>131</v>
      </c>
      <c r="G135" s="11" t="s">
        <v>15</v>
      </c>
    </row>
    <row r="136" spans="1:7" ht="16.5">
      <c r="A136" s="3" t="s">
        <v>52</v>
      </c>
      <c r="B136" s="3" t="s">
        <v>349</v>
      </c>
      <c r="C136" s="3" t="s">
        <v>350</v>
      </c>
      <c r="D136" s="1" t="s">
        <v>351</v>
      </c>
      <c r="E136" s="4">
        <v>41153</v>
      </c>
      <c r="F136" s="3" t="s">
        <v>70</v>
      </c>
      <c r="G136" s="11" t="s">
        <v>15</v>
      </c>
    </row>
    <row r="137" spans="1:7" ht="16.5">
      <c r="A137" s="11" t="s">
        <v>52</v>
      </c>
      <c r="B137" s="11" t="s">
        <v>199</v>
      </c>
      <c r="C137" s="11" t="s">
        <v>180</v>
      </c>
      <c r="D137" s="11" t="s">
        <v>352</v>
      </c>
      <c r="E137" s="13">
        <v>42632</v>
      </c>
      <c r="F137" s="11"/>
      <c r="G137" s="11" t="s">
        <v>15</v>
      </c>
    </row>
    <row r="138" spans="1:7" ht="16.5">
      <c r="A138" s="3" t="s">
        <v>52</v>
      </c>
      <c r="B138" s="3" t="s">
        <v>353</v>
      </c>
      <c r="C138" s="3" t="s">
        <v>354</v>
      </c>
      <c r="D138" s="1" t="s">
        <v>355</v>
      </c>
      <c r="E138" s="4">
        <v>41640</v>
      </c>
      <c r="F138" s="3" t="s">
        <v>70</v>
      </c>
      <c r="G138" s="11" t="s">
        <v>15</v>
      </c>
    </row>
    <row r="139" spans="1:7" ht="33">
      <c r="A139" s="11" t="s">
        <v>52</v>
      </c>
      <c r="B139" s="11" t="s">
        <v>39</v>
      </c>
      <c r="C139" s="11" t="s">
        <v>21</v>
      </c>
      <c r="D139" s="14" t="s">
        <v>356</v>
      </c>
      <c r="E139" s="13">
        <v>42870</v>
      </c>
      <c r="F139" s="11" t="s">
        <v>56</v>
      </c>
      <c r="G139" s="11" t="s">
        <v>15</v>
      </c>
    </row>
    <row r="140" spans="1:7" ht="16.5">
      <c r="A140" s="3" t="s">
        <v>52</v>
      </c>
      <c r="B140" s="3" t="s">
        <v>179</v>
      </c>
      <c r="C140" s="3" t="s">
        <v>180</v>
      </c>
      <c r="D140" s="1" t="s">
        <v>357</v>
      </c>
      <c r="E140" s="4">
        <v>41883</v>
      </c>
      <c r="F140" s="3" t="s">
        <v>64</v>
      </c>
      <c r="G140" s="11" t="s">
        <v>15</v>
      </c>
    </row>
    <row r="141" spans="1:7" ht="16.5">
      <c r="A141" s="11" t="s">
        <v>52</v>
      </c>
      <c r="B141" s="11" t="s">
        <v>358</v>
      </c>
      <c r="C141" s="11" t="s">
        <v>359</v>
      </c>
      <c r="D141" s="11" t="s">
        <v>360</v>
      </c>
      <c r="E141" s="13">
        <v>42628</v>
      </c>
      <c r="F141" s="11" t="s">
        <v>85</v>
      </c>
      <c r="G141" s="11" t="s">
        <v>361</v>
      </c>
    </row>
    <row r="142" spans="1:7" ht="16.5">
      <c r="A142" s="3" t="s">
        <v>52</v>
      </c>
      <c r="B142" s="3" t="s">
        <v>362</v>
      </c>
      <c r="C142" s="3" t="s">
        <v>363</v>
      </c>
      <c r="D142" s="3" t="s">
        <v>364</v>
      </c>
      <c r="E142" s="4">
        <v>41138</v>
      </c>
      <c r="F142" s="3" t="s">
        <v>365</v>
      </c>
      <c r="G142" s="11" t="s">
        <v>15</v>
      </c>
    </row>
    <row r="143" spans="1:7" ht="16.5">
      <c r="A143" s="11" t="s">
        <v>52</v>
      </c>
      <c r="B143" s="11" t="s">
        <v>366</v>
      </c>
      <c r="C143" s="11" t="s">
        <v>13</v>
      </c>
      <c r="D143" s="11" t="s">
        <v>367</v>
      </c>
      <c r="E143" s="13">
        <v>42614</v>
      </c>
      <c r="F143" s="11" t="s">
        <v>85</v>
      </c>
      <c r="G143" s="11" t="s">
        <v>15</v>
      </c>
    </row>
    <row r="144" spans="1:7" ht="16.5">
      <c r="A144" s="3" t="s">
        <v>52</v>
      </c>
      <c r="B144" s="3" t="s">
        <v>368</v>
      </c>
      <c r="C144" s="3" t="s">
        <v>369</v>
      </c>
      <c r="D144" s="1" t="s">
        <v>370</v>
      </c>
      <c r="E144" s="4">
        <v>42059</v>
      </c>
      <c r="F144" s="3" t="s">
        <v>46</v>
      </c>
      <c r="G144" s="11" t="s">
        <v>15</v>
      </c>
    </row>
    <row r="145" spans="1:7" ht="16.5">
      <c r="A145" s="3" t="s">
        <v>52</v>
      </c>
      <c r="B145" s="3"/>
      <c r="C145" s="3" t="s">
        <v>21</v>
      </c>
      <c r="D145" s="1" t="s">
        <v>371</v>
      </c>
      <c r="E145" s="4">
        <v>42059</v>
      </c>
      <c r="F145" s="3" t="s">
        <v>131</v>
      </c>
      <c r="G145" s="11" t="s">
        <v>15</v>
      </c>
    </row>
    <row r="146" spans="1:7" ht="16.5">
      <c r="A146" s="3" t="s">
        <v>57</v>
      </c>
      <c r="B146" s="3" t="s">
        <v>372</v>
      </c>
      <c r="C146" s="3" t="s">
        <v>354</v>
      </c>
      <c r="D146" s="3" t="s">
        <v>373</v>
      </c>
      <c r="E146" s="4">
        <v>41529</v>
      </c>
      <c r="F146" s="3" t="s">
        <v>70</v>
      </c>
      <c r="G146" s="11" t="s">
        <v>15</v>
      </c>
    </row>
    <row r="147" spans="1:7" ht="16.5">
      <c r="A147" s="11" t="s">
        <v>57</v>
      </c>
      <c r="B147" s="11" t="s">
        <v>374</v>
      </c>
      <c r="C147" s="11" t="s">
        <v>375</v>
      </c>
      <c r="D147" s="11" t="s">
        <v>376</v>
      </c>
      <c r="E147" s="13">
        <v>42979</v>
      </c>
      <c r="F147" s="11" t="s">
        <v>290</v>
      </c>
      <c r="G147" s="11" t="s">
        <v>15</v>
      </c>
    </row>
    <row r="148" spans="1:7" ht="16.5">
      <c r="A148" s="3" t="s">
        <v>57</v>
      </c>
      <c r="B148" s="3" t="s">
        <v>177</v>
      </c>
      <c r="C148" s="3" t="s">
        <v>21</v>
      </c>
      <c r="D148" s="3" t="s">
        <v>377</v>
      </c>
      <c r="E148" s="4">
        <v>42108</v>
      </c>
      <c r="F148" s="3" t="s">
        <v>70</v>
      </c>
      <c r="G148" s="11" t="s">
        <v>15</v>
      </c>
    </row>
    <row r="149" spans="1:7" ht="16.5">
      <c r="A149" s="3" t="s">
        <v>57</v>
      </c>
      <c r="B149" s="3" t="s">
        <v>378</v>
      </c>
      <c r="C149" s="3" t="s">
        <v>13</v>
      </c>
      <c r="D149" s="3" t="s">
        <v>379</v>
      </c>
      <c r="E149" s="4">
        <v>42186</v>
      </c>
      <c r="F149" s="3" t="s">
        <v>120</v>
      </c>
      <c r="G149" s="11" t="s">
        <v>15</v>
      </c>
    </row>
    <row r="150" spans="1:7" ht="16.5">
      <c r="A150" s="3" t="s">
        <v>57</v>
      </c>
      <c r="B150" s="3" t="s">
        <v>314</v>
      </c>
      <c r="C150" s="3" t="s">
        <v>315</v>
      </c>
      <c r="D150" s="3" t="s">
        <v>380</v>
      </c>
      <c r="E150" s="4">
        <v>41897</v>
      </c>
      <c r="F150" s="3" t="s">
        <v>131</v>
      </c>
      <c r="G150" s="11" t="s">
        <v>15</v>
      </c>
    </row>
    <row r="151" spans="1:7" ht="16.5">
      <c r="A151" s="3" t="s">
        <v>57</v>
      </c>
      <c r="B151" s="3" t="s">
        <v>368</v>
      </c>
      <c r="C151" s="3" t="s">
        <v>28</v>
      </c>
      <c r="D151" s="3" t="s">
        <v>381</v>
      </c>
      <c r="E151" s="4">
        <v>42277</v>
      </c>
      <c r="F151" s="3" t="s">
        <v>46</v>
      </c>
      <c r="G151" s="11" t="s">
        <v>15</v>
      </c>
    </row>
    <row r="152" spans="1:7" ht="16.5">
      <c r="A152" s="3" t="s">
        <v>93</v>
      </c>
      <c r="B152" s="3" t="s">
        <v>298</v>
      </c>
      <c r="C152" s="3" t="s">
        <v>21</v>
      </c>
      <c r="D152" s="3" t="s">
        <v>382</v>
      </c>
      <c r="E152" s="4">
        <v>41091</v>
      </c>
      <c r="F152" s="3" t="s">
        <v>131</v>
      </c>
      <c r="G152" s="11" t="s">
        <v>15</v>
      </c>
    </row>
    <row r="153" spans="1:7" ht="16.5">
      <c r="A153" s="3" t="s">
        <v>61</v>
      </c>
      <c r="B153" s="3" t="s">
        <v>383</v>
      </c>
      <c r="C153" s="3" t="s">
        <v>384</v>
      </c>
      <c r="D153" s="3" t="s">
        <v>385</v>
      </c>
      <c r="E153" s="4">
        <v>41866</v>
      </c>
      <c r="F153" s="3" t="s">
        <v>85</v>
      </c>
      <c r="G153" s="11" t="s">
        <v>15</v>
      </c>
    </row>
    <row r="154" spans="1:7" ht="16.5">
      <c r="A154" s="3" t="s">
        <v>65</v>
      </c>
      <c r="B154" s="3" t="s">
        <v>386</v>
      </c>
      <c r="C154" s="3" t="s">
        <v>387</v>
      </c>
      <c r="D154" s="3" t="s">
        <v>388</v>
      </c>
      <c r="E154" s="4">
        <v>42125</v>
      </c>
      <c r="F154" s="3" t="s">
        <v>230</v>
      </c>
      <c r="G154" s="11" t="s">
        <v>15</v>
      </c>
    </row>
    <row r="155" spans="1:7" ht="16.5">
      <c r="A155" s="3" t="s">
        <v>65</v>
      </c>
      <c r="B155" s="3" t="s">
        <v>389</v>
      </c>
      <c r="C155" s="3" t="s">
        <v>13</v>
      </c>
      <c r="D155" s="3" t="s">
        <v>390</v>
      </c>
      <c r="E155" s="4">
        <v>41091</v>
      </c>
      <c r="F155" s="3" t="s">
        <v>120</v>
      </c>
      <c r="G155" s="11" t="s">
        <v>15</v>
      </c>
    </row>
    <row r="156" spans="1:7" ht="16.5">
      <c r="A156" s="11" t="s">
        <v>65</v>
      </c>
      <c r="B156" s="11" t="s">
        <v>391</v>
      </c>
      <c r="C156" s="11" t="s">
        <v>21</v>
      </c>
      <c r="D156" s="11" t="s">
        <v>392</v>
      </c>
      <c r="E156" s="13">
        <v>42491</v>
      </c>
      <c r="F156" s="11" t="s">
        <v>56</v>
      </c>
      <c r="G156" s="11" t="s">
        <v>15</v>
      </c>
    </row>
    <row r="157" spans="1:7" ht="16.5">
      <c r="A157" s="3" t="s">
        <v>65</v>
      </c>
      <c r="B157" s="3" t="s">
        <v>393</v>
      </c>
      <c r="C157" s="3" t="s">
        <v>21</v>
      </c>
      <c r="D157" s="3" t="s">
        <v>394</v>
      </c>
      <c r="E157" s="3"/>
      <c r="F157" s="3" t="s">
        <v>136</v>
      </c>
      <c r="G157" s="11" t="s">
        <v>15</v>
      </c>
    </row>
    <row r="158" spans="1:7" ht="16.5">
      <c r="A158" s="3" t="s">
        <v>65</v>
      </c>
      <c r="B158" s="3" t="s">
        <v>395</v>
      </c>
      <c r="C158" s="3" t="s">
        <v>21</v>
      </c>
      <c r="D158" s="3" t="s">
        <v>396</v>
      </c>
      <c r="E158" s="4">
        <v>42522</v>
      </c>
      <c r="F158" s="3" t="s">
        <v>131</v>
      </c>
      <c r="G158" s="11" t="s">
        <v>15</v>
      </c>
    </row>
    <row r="159" spans="1:7" ht="16.5">
      <c r="A159" s="11" t="s">
        <v>65</v>
      </c>
      <c r="B159" s="11" t="s">
        <v>397</v>
      </c>
      <c r="C159" s="11" t="s">
        <v>398</v>
      </c>
      <c r="D159" s="11" t="s">
        <v>399</v>
      </c>
      <c r="E159" s="13">
        <v>42522</v>
      </c>
      <c r="F159" s="11" t="s">
        <v>64</v>
      </c>
      <c r="G159" s="11" t="s">
        <v>15</v>
      </c>
    </row>
    <row r="160" spans="1:7" ht="16.5">
      <c r="A160" s="3" t="s">
        <v>65</v>
      </c>
      <c r="B160" s="3" t="s">
        <v>314</v>
      </c>
      <c r="C160" s="3" t="s">
        <v>315</v>
      </c>
      <c r="D160" s="3" t="s">
        <v>400</v>
      </c>
      <c r="E160" s="4">
        <v>41841</v>
      </c>
      <c r="F160" s="3" t="s">
        <v>131</v>
      </c>
      <c r="G160" s="11" t="s">
        <v>15</v>
      </c>
    </row>
    <row r="161" spans="1:7" ht="16.5">
      <c r="A161" s="3" t="s">
        <v>65</v>
      </c>
      <c r="B161" s="3" t="s">
        <v>401</v>
      </c>
      <c r="C161" s="3" t="s">
        <v>21</v>
      </c>
      <c r="D161" s="3" t="s">
        <v>402</v>
      </c>
      <c r="E161" s="4">
        <v>41883</v>
      </c>
      <c r="F161" s="3" t="s">
        <v>70</v>
      </c>
      <c r="G161" s="11" t="s">
        <v>15</v>
      </c>
    </row>
    <row r="162" spans="1:7" ht="16.5">
      <c r="A162" s="3" t="s">
        <v>65</v>
      </c>
      <c r="B162" s="3" t="s">
        <v>403</v>
      </c>
      <c r="C162" s="3" t="s">
        <v>21</v>
      </c>
      <c r="D162" s="3" t="s">
        <v>404</v>
      </c>
      <c r="E162" s="4">
        <v>42430</v>
      </c>
      <c r="F162" s="3" t="s">
        <v>131</v>
      </c>
      <c r="G162" s="11" t="s">
        <v>15</v>
      </c>
    </row>
    <row r="163" spans="1:7" ht="16.5">
      <c r="A163" s="11" t="s">
        <v>65</v>
      </c>
      <c r="B163" s="11" t="s">
        <v>405</v>
      </c>
      <c r="C163" s="11"/>
      <c r="D163" s="11" t="s">
        <v>406</v>
      </c>
      <c r="E163" s="11"/>
      <c r="F163" s="11" t="s">
        <v>70</v>
      </c>
      <c r="G163" s="11" t="s">
        <v>15</v>
      </c>
    </row>
    <row r="164" spans="1:7" ht="16.5">
      <c r="A164" s="3" t="s">
        <v>65</v>
      </c>
      <c r="B164" s="3" t="s">
        <v>323</v>
      </c>
      <c r="C164" s="3" t="s">
        <v>187</v>
      </c>
      <c r="D164" s="3" t="s">
        <v>407</v>
      </c>
      <c r="E164" s="4">
        <v>41821</v>
      </c>
      <c r="F164" s="3" t="s">
        <v>290</v>
      </c>
      <c r="G164" s="11" t="s">
        <v>15</v>
      </c>
    </row>
    <row r="165" spans="1:7" ht="16.5">
      <c r="A165" s="11" t="s">
        <v>65</v>
      </c>
      <c r="B165" s="11" t="s">
        <v>408</v>
      </c>
      <c r="C165" s="11"/>
      <c r="D165" s="11" t="s">
        <v>409</v>
      </c>
      <c r="E165" s="11"/>
      <c r="F165" s="11" t="s">
        <v>290</v>
      </c>
      <c r="G165" s="11" t="s">
        <v>15</v>
      </c>
    </row>
    <row r="166" spans="1:7" ht="16.5">
      <c r="A166" s="11" t="s">
        <v>115</v>
      </c>
      <c r="B166" s="11" t="s">
        <v>323</v>
      </c>
      <c r="C166" s="11" t="s">
        <v>187</v>
      </c>
      <c r="D166" s="11" t="s">
        <v>410</v>
      </c>
      <c r="E166" s="13">
        <v>42522</v>
      </c>
      <c r="F166" s="11" t="s">
        <v>290</v>
      </c>
      <c r="G166" s="11" t="s">
        <v>15</v>
      </c>
    </row>
    <row r="167" spans="1:7" ht="16.5">
      <c r="A167" s="3" t="s">
        <v>71</v>
      </c>
      <c r="B167" s="3" t="s">
        <v>411</v>
      </c>
      <c r="C167" s="3"/>
      <c r="D167" s="3" t="s">
        <v>412</v>
      </c>
      <c r="E167" s="3"/>
      <c r="F167" s="3" t="s">
        <v>131</v>
      </c>
      <c r="G167" s="11" t="s">
        <v>15</v>
      </c>
    </row>
    <row r="168" spans="1:7" ht="16.5">
      <c r="A168" s="11" t="s">
        <v>112</v>
      </c>
      <c r="B168" s="11" t="s">
        <v>413</v>
      </c>
      <c r="C168" s="11" t="s">
        <v>315</v>
      </c>
      <c r="D168" t="s">
        <v>414</v>
      </c>
      <c r="E168" s="13">
        <v>42522</v>
      </c>
      <c r="F168" s="11" t="s">
        <v>131</v>
      </c>
      <c r="G168" s="11" t="s">
        <v>15</v>
      </c>
    </row>
    <row r="169" spans="1:7" ht="16.5">
      <c r="A169" s="3" t="s">
        <v>98</v>
      </c>
      <c r="B169" s="3" t="s">
        <v>257</v>
      </c>
      <c r="C169" s="3" t="s">
        <v>21</v>
      </c>
      <c r="D169" s="3" t="s">
        <v>415</v>
      </c>
      <c r="E169" s="4">
        <v>40763</v>
      </c>
      <c r="F169" s="3" t="s">
        <v>131</v>
      </c>
      <c r="G169" s="11" t="s">
        <v>15</v>
      </c>
    </row>
    <row r="170" spans="1:7" ht="16.5">
      <c r="A170" s="11" t="s">
        <v>127</v>
      </c>
      <c r="B170" s="11" t="s">
        <v>349</v>
      </c>
      <c r="C170" s="11" t="s">
        <v>21</v>
      </c>
      <c r="D170" s="11" t="s">
        <v>416</v>
      </c>
      <c r="E170" s="13">
        <v>42905</v>
      </c>
      <c r="F170" s="11" t="s">
        <v>417</v>
      </c>
      <c r="G170" s="11" t="s">
        <v>15</v>
      </c>
    </row>
    <row r="171" spans="1:7" ht="16.5">
      <c r="A171" s="11"/>
      <c r="B171" s="11"/>
      <c r="C171" s="11"/>
      <c r="D171" s="11"/>
      <c r="E171" s="11"/>
      <c r="F171" s="11"/>
      <c r="G171" s="11"/>
    </row>
    <row r="172" spans="1:7" ht="16.5">
      <c r="A172" s="11"/>
      <c r="B172" s="11"/>
      <c r="C172" s="11"/>
      <c r="D172" s="11"/>
      <c r="E172" s="11"/>
      <c r="F172" s="11"/>
      <c r="G172" s="11"/>
    </row>
    <row r="173" spans="1:7" ht="16.5">
      <c r="A173" s="11"/>
      <c r="B173" s="11"/>
      <c r="C173" s="11"/>
      <c r="D173" s="11"/>
      <c r="E173" s="11"/>
      <c r="F173" s="11"/>
      <c r="G173" s="11"/>
    </row>
    <row r="174" spans="1:7" ht="16.5">
      <c r="A174" s="11"/>
      <c r="B174" s="11"/>
      <c r="C174" s="11"/>
      <c r="D174" s="11"/>
      <c r="E174" s="11"/>
      <c r="F174" s="11"/>
      <c r="G174" s="11"/>
    </row>
    <row r="175" spans="1:7" ht="16.5">
      <c r="A175" s="11"/>
      <c r="B175" s="11"/>
      <c r="C175" s="11"/>
      <c r="D175" s="11"/>
      <c r="E175" s="11"/>
      <c r="F175" s="11"/>
      <c r="G175" s="11"/>
    </row>
    <row r="176" spans="1:7" ht="16.5">
      <c r="A176" s="11"/>
      <c r="B176" s="11"/>
      <c r="C176" s="11"/>
      <c r="D176" s="11"/>
      <c r="E176" s="11"/>
      <c r="F176" s="11"/>
      <c r="G176" s="11"/>
    </row>
    <row r="177" spans="1:7" ht="16.5">
      <c r="A177" s="11"/>
      <c r="B177" s="11"/>
      <c r="C177" s="11"/>
      <c r="D177" s="11"/>
      <c r="E177" s="11"/>
      <c r="F177" s="11"/>
      <c r="G177" s="11"/>
    </row>
    <row r="178" spans="1:7" ht="16.5">
      <c r="A178" s="11"/>
      <c r="B178" s="11"/>
      <c r="C178" s="11"/>
      <c r="D178" s="11"/>
      <c r="E178" s="11"/>
      <c r="F178" s="11"/>
      <c r="G178" s="11"/>
    </row>
    <row r="179" spans="1:7" ht="16.5">
      <c r="A179" s="11"/>
      <c r="B179" s="11"/>
      <c r="C179" s="11"/>
      <c r="D179" s="11"/>
      <c r="E179" s="11"/>
      <c r="F179" s="11"/>
      <c r="G179" s="11"/>
    </row>
    <row r="180" spans="1:7" ht="16.5">
      <c r="A180" s="11"/>
      <c r="B180" s="11"/>
      <c r="C180" s="11"/>
      <c r="D180" s="11"/>
      <c r="E180" s="11"/>
      <c r="F180" s="11"/>
      <c r="G180" s="11"/>
    </row>
    <row r="181" spans="1:7" ht="16.5">
      <c r="A181" s="11"/>
      <c r="B181" s="11"/>
      <c r="C181" s="11"/>
      <c r="D181" s="11"/>
      <c r="E181" s="11"/>
      <c r="F181" s="11"/>
      <c r="G181" s="1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 xr3:uid="{842E5F09-E766-5B8D-85AF-A39847EA96FD}">
      <selection activeCell="I13" sqref="I1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Abente, Betsy</dc:creator>
  <cp:keywords/>
  <dc:description/>
  <cp:lastModifiedBy>Fragale, Suzie</cp:lastModifiedBy>
  <cp:revision/>
  <dcterms:created xsi:type="dcterms:W3CDTF">2015-06-04T14:34:27Z</dcterms:created>
  <dcterms:modified xsi:type="dcterms:W3CDTF">2018-06-14T20:05:58Z</dcterms:modified>
  <cp:category/>
  <cp:contentStatus/>
</cp:coreProperties>
</file>